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AS V OBJEMU SONCA 2021_2027\SKLADI_ESRR_EKSRP\sklad_ESRR\1_JR_ESRR_potrjen_16_12_2024_OBJAVA\"/>
    </mc:Choice>
  </mc:AlternateContent>
  <xr:revisionPtr revIDLastSave="0" documentId="13_ncr:1_{98220F8E-E143-4690-A2E1-2F7C96F2F4B7}" xr6:coauthVersionLast="47" xr6:coauthVersionMax="47" xr10:uidLastSave="{00000000-0000-0000-0000-000000000000}"/>
  <bookViews>
    <workbookView xWindow="-120" yWindow="-120" windowWidth="29040" windowHeight="15840" activeTab="3" xr2:uid="{50318A89-54D5-41EA-BA45-417CEE15A0E2}"/>
  </bookViews>
  <sheets>
    <sheet name="VP" sheetId="16" r:id="rId1"/>
    <sheet name="partner_1" sheetId="19" r:id="rId2"/>
    <sheet name="partner_n" sheetId="18" r:id="rId3"/>
    <sheet name="PRILOGA_2B_skupaj_neinvesticije" sheetId="1" r:id="rId4"/>
    <sheet name="SE" sheetId="2" r:id="rId5"/>
  </sheets>
  <definedNames>
    <definedName name="_xlnm.Print_Area" localSheetId="1">partner_1!$A$1:$G$114</definedName>
    <definedName name="_xlnm.Print_Area" localSheetId="2">partner_n!$A$1:$G$114</definedName>
    <definedName name="_xlnm.Print_Area" localSheetId="3">PRILOGA_2B_skupaj_neinvesticije!$A$1:$I$29</definedName>
    <definedName name="_xlnm.Print_Area" localSheetId="0">VP!$A$1:$G$114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19" l="1"/>
  <c r="G104" i="19" s="1"/>
  <c r="D104" i="19"/>
  <c r="F104" i="19" s="1"/>
  <c r="F103" i="19"/>
  <c r="E103" i="19"/>
  <c r="G103" i="19" s="1"/>
  <c r="D103" i="19"/>
  <c r="E102" i="19"/>
  <c r="G102" i="19" s="1"/>
  <c r="D102" i="19"/>
  <c r="F102" i="19" s="1"/>
  <c r="E101" i="19"/>
  <c r="G101" i="19" s="1"/>
  <c r="D101" i="19"/>
  <c r="F101" i="19" s="1"/>
  <c r="E100" i="19"/>
  <c r="G100" i="19" s="1"/>
  <c r="D100" i="19"/>
  <c r="F100" i="19" s="1"/>
  <c r="G93" i="19"/>
  <c r="F93" i="19"/>
  <c r="E93" i="19"/>
  <c r="D93" i="19"/>
  <c r="B93" i="19"/>
  <c r="D92" i="19"/>
  <c r="F92" i="19" s="1"/>
  <c r="B92" i="19"/>
  <c r="D91" i="19"/>
  <c r="F91" i="19" s="1"/>
  <c r="B91" i="19"/>
  <c r="F90" i="19"/>
  <c r="E90" i="19"/>
  <c r="G90" i="19" s="1"/>
  <c r="D90" i="19"/>
  <c r="B90" i="19"/>
  <c r="G89" i="19"/>
  <c r="F89" i="19"/>
  <c r="E89" i="19"/>
  <c r="D89" i="19"/>
  <c r="B89" i="19"/>
  <c r="G88" i="19"/>
  <c r="F88" i="19"/>
  <c r="F87" i="19"/>
  <c r="E87" i="19"/>
  <c r="G87" i="19" s="1"/>
  <c r="D87" i="19"/>
  <c r="B87" i="19"/>
  <c r="G86" i="19"/>
  <c r="F86" i="19"/>
  <c r="E86" i="19"/>
  <c r="D86" i="19"/>
  <c r="B86" i="19"/>
  <c r="D85" i="19"/>
  <c r="F85" i="19" s="1"/>
  <c r="B85" i="19"/>
  <c r="D84" i="19"/>
  <c r="F84" i="19" s="1"/>
  <c r="B84" i="19"/>
  <c r="F83" i="19"/>
  <c r="E83" i="19"/>
  <c r="G83" i="19" s="1"/>
  <c r="D83" i="19"/>
  <c r="B83" i="19"/>
  <c r="G82" i="19"/>
  <c r="F82" i="19"/>
  <c r="D81" i="19"/>
  <c r="E81" i="19" s="1"/>
  <c r="G81" i="19" s="1"/>
  <c r="B81" i="19"/>
  <c r="F80" i="19"/>
  <c r="E80" i="19"/>
  <c r="G80" i="19" s="1"/>
  <c r="D80" i="19"/>
  <c r="B80" i="19"/>
  <c r="G79" i="19"/>
  <c r="F79" i="19"/>
  <c r="E79" i="19"/>
  <c r="D79" i="19"/>
  <c r="B79" i="19"/>
  <c r="D78" i="19"/>
  <c r="F78" i="19" s="1"/>
  <c r="B78" i="19"/>
  <c r="D77" i="19"/>
  <c r="E77" i="19" s="1"/>
  <c r="G77" i="19" s="1"/>
  <c r="B77" i="19"/>
  <c r="G76" i="19"/>
  <c r="F76" i="19"/>
  <c r="D75" i="19"/>
  <c r="F75" i="19" s="1"/>
  <c r="B75" i="19"/>
  <c r="D74" i="19"/>
  <c r="E74" i="19" s="1"/>
  <c r="G74" i="19" s="1"/>
  <c r="B74" i="19"/>
  <c r="F73" i="19"/>
  <c r="E73" i="19"/>
  <c r="G73" i="19" s="1"/>
  <c r="D73" i="19"/>
  <c r="B73" i="19"/>
  <c r="G72" i="19"/>
  <c r="F72" i="19"/>
  <c r="E72" i="19"/>
  <c r="D72" i="19"/>
  <c r="B72" i="19"/>
  <c r="D71" i="19"/>
  <c r="F71" i="19" s="1"/>
  <c r="B71" i="19"/>
  <c r="G70" i="19"/>
  <c r="F70" i="19"/>
  <c r="G69" i="19"/>
  <c r="F69" i="19"/>
  <c r="E69" i="19"/>
  <c r="D69" i="19"/>
  <c r="B69" i="19"/>
  <c r="D68" i="19"/>
  <c r="F68" i="19" s="1"/>
  <c r="B68" i="19"/>
  <c r="D67" i="19"/>
  <c r="F67" i="19" s="1"/>
  <c r="B67" i="19"/>
  <c r="F66" i="19"/>
  <c r="E66" i="19"/>
  <c r="G66" i="19" s="1"/>
  <c r="D66" i="19"/>
  <c r="B66" i="19"/>
  <c r="G65" i="19"/>
  <c r="F65" i="19"/>
  <c r="E65" i="19"/>
  <c r="D65" i="19"/>
  <c r="B65" i="19"/>
  <c r="G64" i="19"/>
  <c r="F64" i="19"/>
  <c r="F63" i="19"/>
  <c r="E63" i="19"/>
  <c r="G63" i="19" s="1"/>
  <c r="D63" i="19"/>
  <c r="B63" i="19"/>
  <c r="G62" i="19"/>
  <c r="F62" i="19"/>
  <c r="E62" i="19"/>
  <c r="D62" i="19"/>
  <c r="B62" i="19"/>
  <c r="D61" i="19"/>
  <c r="F61" i="19" s="1"/>
  <c r="B61" i="19"/>
  <c r="D60" i="19"/>
  <c r="E60" i="19" s="1"/>
  <c r="G60" i="19" s="1"/>
  <c r="B60" i="19"/>
  <c r="F59" i="19"/>
  <c r="E59" i="19"/>
  <c r="D59" i="19"/>
  <c r="D94" i="19" s="1"/>
  <c r="B59" i="19"/>
  <c r="B51" i="19"/>
  <c r="D51" i="19" s="1"/>
  <c r="D50" i="19"/>
  <c r="F50" i="19" s="1"/>
  <c r="B50" i="19"/>
  <c r="F49" i="19"/>
  <c r="E49" i="19"/>
  <c r="G49" i="19" s="1"/>
  <c r="D49" i="19"/>
  <c r="B49" i="19"/>
  <c r="G48" i="19"/>
  <c r="F48" i="19"/>
  <c r="E48" i="19"/>
  <c r="D48" i="19"/>
  <c r="B48" i="19"/>
  <c r="D47" i="19"/>
  <c r="F47" i="19" s="1"/>
  <c r="B47" i="19"/>
  <c r="G46" i="19"/>
  <c r="F46" i="19"/>
  <c r="G45" i="19"/>
  <c r="F45" i="19"/>
  <c r="E45" i="19"/>
  <c r="D45" i="19"/>
  <c r="B45" i="19"/>
  <c r="D44" i="19"/>
  <c r="F44" i="19" s="1"/>
  <c r="B44" i="19"/>
  <c r="D43" i="19"/>
  <c r="F43" i="19" s="1"/>
  <c r="B43" i="19"/>
  <c r="F42" i="19"/>
  <c r="E42" i="19"/>
  <c r="G42" i="19" s="1"/>
  <c r="D42" i="19"/>
  <c r="B42" i="19"/>
  <c r="G41" i="19"/>
  <c r="F41" i="19"/>
  <c r="E41" i="19"/>
  <c r="D41" i="19"/>
  <c r="B41" i="19"/>
  <c r="G40" i="19"/>
  <c r="F40" i="19"/>
  <c r="F39" i="19"/>
  <c r="E39" i="19"/>
  <c r="G39" i="19" s="1"/>
  <c r="D39" i="19"/>
  <c r="B39" i="19"/>
  <c r="G38" i="19"/>
  <c r="F38" i="19"/>
  <c r="E38" i="19"/>
  <c r="D38" i="19"/>
  <c r="B38" i="19"/>
  <c r="D37" i="19"/>
  <c r="F37" i="19" s="1"/>
  <c r="B37" i="19"/>
  <c r="D36" i="19"/>
  <c r="F36" i="19" s="1"/>
  <c r="B36" i="19"/>
  <c r="F35" i="19"/>
  <c r="E35" i="19"/>
  <c r="G35" i="19" s="1"/>
  <c r="D35" i="19"/>
  <c r="B35" i="19"/>
  <c r="G34" i="19"/>
  <c r="F34" i="19"/>
  <c r="D33" i="19"/>
  <c r="F33" i="19" s="1"/>
  <c r="B33" i="19"/>
  <c r="F32" i="19"/>
  <c r="E32" i="19"/>
  <c r="G32" i="19" s="1"/>
  <c r="D32" i="19"/>
  <c r="B32" i="19"/>
  <c r="G31" i="19"/>
  <c r="F31" i="19"/>
  <c r="E31" i="19"/>
  <c r="D31" i="19"/>
  <c r="B31" i="19"/>
  <c r="D30" i="19"/>
  <c r="F30" i="19" s="1"/>
  <c r="B30" i="19"/>
  <c r="D29" i="19"/>
  <c r="E29" i="19" s="1"/>
  <c r="G29" i="19" s="1"/>
  <c r="B29" i="19"/>
  <c r="G28" i="19"/>
  <c r="F28" i="19"/>
  <c r="D27" i="19"/>
  <c r="F27" i="19" s="1"/>
  <c r="B27" i="19"/>
  <c r="D26" i="19"/>
  <c r="E26" i="19" s="1"/>
  <c r="G26" i="19" s="1"/>
  <c r="B26" i="19"/>
  <c r="F25" i="19"/>
  <c r="E25" i="19"/>
  <c r="G25" i="19" s="1"/>
  <c r="D25" i="19"/>
  <c r="B25" i="19"/>
  <c r="G24" i="19"/>
  <c r="F24" i="19"/>
  <c r="E24" i="19"/>
  <c r="D24" i="19"/>
  <c r="B24" i="19"/>
  <c r="D23" i="19"/>
  <c r="F23" i="19" s="1"/>
  <c r="B23" i="19"/>
  <c r="G22" i="19"/>
  <c r="F22" i="19"/>
  <c r="G21" i="19"/>
  <c r="F21" i="19"/>
  <c r="E21" i="19"/>
  <c r="D21" i="19"/>
  <c r="B21" i="19"/>
  <c r="D20" i="19"/>
  <c r="F20" i="19" s="1"/>
  <c r="B20" i="19"/>
  <c r="D19" i="19"/>
  <c r="E19" i="19" s="1"/>
  <c r="G19" i="19" s="1"/>
  <c r="B19" i="19"/>
  <c r="F18" i="19"/>
  <c r="E18" i="19"/>
  <c r="G18" i="19" s="1"/>
  <c r="D18" i="19"/>
  <c r="B18" i="19"/>
  <c r="G17" i="19"/>
  <c r="F17" i="19"/>
  <c r="E17" i="19"/>
  <c r="D17" i="19"/>
  <c r="B17" i="19"/>
  <c r="E93" i="16"/>
  <c r="E92" i="16"/>
  <c r="E91" i="16"/>
  <c r="E90" i="16"/>
  <c r="G90" i="16" s="1"/>
  <c r="E89" i="16"/>
  <c r="E87" i="16"/>
  <c r="E86" i="16"/>
  <c r="E85" i="16"/>
  <c r="E84" i="16"/>
  <c r="E83" i="16"/>
  <c r="E81" i="16"/>
  <c r="E80" i="16"/>
  <c r="E79" i="16"/>
  <c r="E78" i="16"/>
  <c r="E77" i="16"/>
  <c r="E75" i="16"/>
  <c r="E74" i="16"/>
  <c r="E73" i="16"/>
  <c r="E72" i="16"/>
  <c r="E71" i="16"/>
  <c r="E69" i="16"/>
  <c r="E68" i="16"/>
  <c r="E67" i="16"/>
  <c r="E66" i="16"/>
  <c r="E65" i="16"/>
  <c r="E63" i="16"/>
  <c r="E62" i="16"/>
  <c r="E61" i="16"/>
  <c r="E60" i="16"/>
  <c r="E59" i="16"/>
  <c r="E51" i="16"/>
  <c r="E50" i="16"/>
  <c r="E49" i="16"/>
  <c r="E48" i="16"/>
  <c r="E47" i="16"/>
  <c r="E45" i="16"/>
  <c r="E44" i="16"/>
  <c r="E43" i="16"/>
  <c r="E42" i="16"/>
  <c r="E41" i="16"/>
  <c r="E39" i="16"/>
  <c r="E38" i="16"/>
  <c r="E37" i="16"/>
  <c r="E36" i="16"/>
  <c r="E35" i="16"/>
  <c r="E33" i="16"/>
  <c r="E32" i="16"/>
  <c r="E31" i="16"/>
  <c r="E30" i="16"/>
  <c r="E29" i="16"/>
  <c r="E27" i="16"/>
  <c r="E26" i="16"/>
  <c r="E25" i="16"/>
  <c r="E24" i="16"/>
  <c r="E23" i="16"/>
  <c r="E21" i="16"/>
  <c r="E20" i="16"/>
  <c r="E19" i="16"/>
  <c r="E18" i="16"/>
  <c r="E93" i="18"/>
  <c r="E92" i="18"/>
  <c r="E91" i="18"/>
  <c r="E90" i="18"/>
  <c r="G90" i="18" s="1"/>
  <c r="E89" i="18"/>
  <c r="E87" i="18"/>
  <c r="E86" i="18"/>
  <c r="E85" i="18"/>
  <c r="E84" i="18"/>
  <c r="E83" i="18"/>
  <c r="E81" i="18"/>
  <c r="E80" i="18"/>
  <c r="G80" i="18" s="1"/>
  <c r="E79" i="18"/>
  <c r="E78" i="18"/>
  <c r="E77" i="18"/>
  <c r="E75" i="18"/>
  <c r="E74" i="18"/>
  <c r="E73" i="18"/>
  <c r="E72" i="18"/>
  <c r="G72" i="18" s="1"/>
  <c r="E71" i="18"/>
  <c r="E69" i="18"/>
  <c r="E68" i="18"/>
  <c r="E67" i="18"/>
  <c r="E66" i="18"/>
  <c r="G66" i="18" s="1"/>
  <c r="E65" i="18"/>
  <c r="E63" i="18"/>
  <c r="E62" i="18"/>
  <c r="E61" i="18"/>
  <c r="E60" i="18"/>
  <c r="E59" i="18"/>
  <c r="E21" i="18"/>
  <c r="E20" i="18"/>
  <c r="G20" i="18" s="1"/>
  <c r="E19" i="18"/>
  <c r="E18" i="18"/>
  <c r="E17" i="18"/>
  <c r="E27" i="18"/>
  <c r="E26" i="18"/>
  <c r="E25" i="18"/>
  <c r="E24" i="18"/>
  <c r="E23" i="18"/>
  <c r="E33" i="18"/>
  <c r="E32" i="18"/>
  <c r="G32" i="18" s="1"/>
  <c r="E31" i="18"/>
  <c r="E30" i="18"/>
  <c r="E29" i="18"/>
  <c r="E39" i="18"/>
  <c r="E38" i="18"/>
  <c r="E37" i="18"/>
  <c r="E36" i="18"/>
  <c r="E35" i="18"/>
  <c r="E45" i="18"/>
  <c r="E44" i="18"/>
  <c r="E43" i="18"/>
  <c r="E42" i="18"/>
  <c r="E41" i="18"/>
  <c r="E50" i="18"/>
  <c r="E49" i="18"/>
  <c r="E48" i="18"/>
  <c r="G48" i="18" s="1"/>
  <c r="E47" i="18"/>
  <c r="G47" i="18" s="1"/>
  <c r="D18" i="16"/>
  <c r="G21" i="16"/>
  <c r="E104" i="18"/>
  <c r="G104" i="18" s="1"/>
  <c r="D104" i="18"/>
  <c r="F104" i="18" s="1"/>
  <c r="E103" i="18"/>
  <c r="G103" i="18" s="1"/>
  <c r="D103" i="18"/>
  <c r="F103" i="18" s="1"/>
  <c r="E102" i="18"/>
  <c r="G102" i="18" s="1"/>
  <c r="D102" i="18"/>
  <c r="F102" i="18" s="1"/>
  <c r="E101" i="18"/>
  <c r="G101" i="18" s="1"/>
  <c r="D101" i="18"/>
  <c r="F101" i="18" s="1"/>
  <c r="E100" i="18"/>
  <c r="G100" i="18" s="1"/>
  <c r="D100" i="18"/>
  <c r="F100" i="18" s="1"/>
  <c r="F93" i="18"/>
  <c r="G93" i="18"/>
  <c r="D93" i="18"/>
  <c r="B93" i="18"/>
  <c r="F92" i="18"/>
  <c r="D92" i="18"/>
  <c r="G92" i="18" s="1"/>
  <c r="B92" i="18"/>
  <c r="D91" i="18"/>
  <c r="F91" i="18" s="1"/>
  <c r="B91" i="18"/>
  <c r="D90" i="18"/>
  <c r="F90" i="18" s="1"/>
  <c r="B90" i="18"/>
  <c r="F89" i="18"/>
  <c r="G89" i="18"/>
  <c r="D89" i="18"/>
  <c r="B89" i="18"/>
  <c r="G88" i="18"/>
  <c r="F88" i="18"/>
  <c r="G87" i="18"/>
  <c r="D87" i="18"/>
  <c r="F87" i="18" s="1"/>
  <c r="B87" i="18"/>
  <c r="F86" i="18"/>
  <c r="G86" i="18"/>
  <c r="D86" i="18"/>
  <c r="B86" i="18"/>
  <c r="F85" i="18"/>
  <c r="D85" i="18"/>
  <c r="G85" i="18" s="1"/>
  <c r="B85" i="18"/>
  <c r="D84" i="18"/>
  <c r="F84" i="18" s="1"/>
  <c r="B84" i="18"/>
  <c r="G83" i="18"/>
  <c r="D83" i="18"/>
  <c r="F83" i="18" s="1"/>
  <c r="B83" i="18"/>
  <c r="G82" i="18"/>
  <c r="F82" i="18"/>
  <c r="D81" i="18"/>
  <c r="F81" i="18" s="1"/>
  <c r="B81" i="18"/>
  <c r="D80" i="18"/>
  <c r="F80" i="18" s="1"/>
  <c r="B80" i="18"/>
  <c r="F79" i="18"/>
  <c r="G79" i="18"/>
  <c r="D79" i="18"/>
  <c r="B79" i="18"/>
  <c r="F78" i="18"/>
  <c r="D78" i="18"/>
  <c r="B78" i="18"/>
  <c r="D77" i="18"/>
  <c r="F77" i="18" s="1"/>
  <c r="B77" i="18"/>
  <c r="G76" i="18"/>
  <c r="F76" i="18"/>
  <c r="F75" i="18"/>
  <c r="D75" i="18"/>
  <c r="G75" i="18" s="1"/>
  <c r="B75" i="18"/>
  <c r="D74" i="18"/>
  <c r="F74" i="18" s="1"/>
  <c r="B74" i="18"/>
  <c r="G73" i="18"/>
  <c r="D73" i="18"/>
  <c r="F73" i="18" s="1"/>
  <c r="B73" i="18"/>
  <c r="F72" i="18"/>
  <c r="D72" i="18"/>
  <c r="B72" i="18"/>
  <c r="F71" i="18"/>
  <c r="D71" i="18"/>
  <c r="G71" i="18" s="1"/>
  <c r="B71" i="18"/>
  <c r="G70" i="18"/>
  <c r="F70" i="18"/>
  <c r="F69" i="18"/>
  <c r="G69" i="18"/>
  <c r="D69" i="18"/>
  <c r="B69" i="18"/>
  <c r="G68" i="18"/>
  <c r="F68" i="18"/>
  <c r="D68" i="18"/>
  <c r="B68" i="18"/>
  <c r="D67" i="18"/>
  <c r="F67" i="18" s="1"/>
  <c r="B67" i="18"/>
  <c r="D66" i="18"/>
  <c r="F66" i="18" s="1"/>
  <c r="B66" i="18"/>
  <c r="F65" i="18"/>
  <c r="G65" i="18"/>
  <c r="D65" i="18"/>
  <c r="B65" i="18"/>
  <c r="G64" i="18"/>
  <c r="F64" i="18"/>
  <c r="G63" i="18"/>
  <c r="D63" i="18"/>
  <c r="F63" i="18" s="1"/>
  <c r="B63" i="18"/>
  <c r="F62" i="18"/>
  <c r="G62" i="18"/>
  <c r="D62" i="18"/>
  <c r="B62" i="18"/>
  <c r="G61" i="18"/>
  <c r="F61" i="18"/>
  <c r="D61" i="18"/>
  <c r="B61" i="18"/>
  <c r="D60" i="18"/>
  <c r="F60" i="18" s="1"/>
  <c r="B60" i="18"/>
  <c r="D59" i="18"/>
  <c r="D94" i="18" s="1"/>
  <c r="B59" i="18"/>
  <c r="D51" i="18"/>
  <c r="E51" i="18" s="1"/>
  <c r="B51" i="18"/>
  <c r="D50" i="18"/>
  <c r="F50" i="18" s="1"/>
  <c r="B50" i="18"/>
  <c r="G49" i="18"/>
  <c r="D49" i="18"/>
  <c r="F49" i="18" s="1"/>
  <c r="B49" i="18"/>
  <c r="F48" i="18"/>
  <c r="D48" i="18"/>
  <c r="B48" i="18"/>
  <c r="F47" i="18"/>
  <c r="D47" i="18"/>
  <c r="B47" i="18"/>
  <c r="G46" i="18"/>
  <c r="F46" i="18"/>
  <c r="F45" i="18"/>
  <c r="G45" i="18"/>
  <c r="D45" i="18"/>
  <c r="B45" i="18"/>
  <c r="G44" i="18"/>
  <c r="F44" i="18"/>
  <c r="D44" i="18"/>
  <c r="B44" i="18"/>
  <c r="D43" i="18"/>
  <c r="F43" i="18" s="1"/>
  <c r="B43" i="18"/>
  <c r="G42" i="18"/>
  <c r="D42" i="18"/>
  <c r="F42" i="18" s="1"/>
  <c r="B42" i="18"/>
  <c r="F41" i="18"/>
  <c r="G41" i="18"/>
  <c r="D41" i="18"/>
  <c r="B41" i="18"/>
  <c r="G40" i="18"/>
  <c r="F40" i="18"/>
  <c r="G39" i="18"/>
  <c r="D39" i="18"/>
  <c r="F39" i="18" s="1"/>
  <c r="B39" i="18"/>
  <c r="F38" i="18"/>
  <c r="G38" i="18"/>
  <c r="D38" i="18"/>
  <c r="B38" i="18"/>
  <c r="G37" i="18"/>
  <c r="F37" i="18"/>
  <c r="D37" i="18"/>
  <c r="B37" i="18"/>
  <c r="D36" i="18"/>
  <c r="F36" i="18" s="1"/>
  <c r="B36" i="18"/>
  <c r="G35" i="18"/>
  <c r="D35" i="18"/>
  <c r="F35" i="18" s="1"/>
  <c r="B35" i="18"/>
  <c r="G34" i="18"/>
  <c r="F34" i="18"/>
  <c r="D33" i="18"/>
  <c r="F33" i="18" s="1"/>
  <c r="B33" i="18"/>
  <c r="D32" i="18"/>
  <c r="F32" i="18" s="1"/>
  <c r="B32" i="18"/>
  <c r="F31" i="18"/>
  <c r="G31" i="18"/>
  <c r="D31" i="18"/>
  <c r="B31" i="18"/>
  <c r="G30" i="18"/>
  <c r="F30" i="18"/>
  <c r="D30" i="18"/>
  <c r="B30" i="18"/>
  <c r="D29" i="18"/>
  <c r="F29" i="18" s="1"/>
  <c r="B29" i="18"/>
  <c r="G28" i="18"/>
  <c r="F28" i="18"/>
  <c r="G27" i="18"/>
  <c r="F27" i="18"/>
  <c r="D27" i="18"/>
  <c r="B27" i="18"/>
  <c r="D26" i="18"/>
  <c r="F26" i="18" s="1"/>
  <c r="B26" i="18"/>
  <c r="G25" i="18"/>
  <c r="D25" i="18"/>
  <c r="F25" i="18" s="1"/>
  <c r="B25" i="18"/>
  <c r="F24" i="18"/>
  <c r="G24" i="18"/>
  <c r="D24" i="18"/>
  <c r="B24" i="18"/>
  <c r="G23" i="18"/>
  <c r="F23" i="18"/>
  <c r="D23" i="18"/>
  <c r="B23" i="18"/>
  <c r="G22" i="18"/>
  <c r="F22" i="18"/>
  <c r="G21" i="18"/>
  <c r="F21" i="18"/>
  <c r="D21" i="18"/>
  <c r="B21" i="18"/>
  <c r="F20" i="18"/>
  <c r="D20" i="18"/>
  <c r="B20" i="18"/>
  <c r="G19" i="18"/>
  <c r="F19" i="18"/>
  <c r="D19" i="18"/>
  <c r="B19" i="18"/>
  <c r="D18" i="18"/>
  <c r="F18" i="18" s="1"/>
  <c r="B18" i="18"/>
  <c r="E52" i="18"/>
  <c r="D17" i="18"/>
  <c r="D52" i="18" s="1"/>
  <c r="B17" i="18"/>
  <c r="F59" i="16"/>
  <c r="D93" i="16"/>
  <c r="G93" i="16" s="1"/>
  <c r="B93" i="16"/>
  <c r="D92" i="16"/>
  <c r="F92" i="16" s="1"/>
  <c r="B92" i="16"/>
  <c r="D91" i="16"/>
  <c r="B91" i="16"/>
  <c r="F90" i="16"/>
  <c r="D90" i="16"/>
  <c r="B90" i="16"/>
  <c r="D89" i="16"/>
  <c r="F89" i="16" s="1"/>
  <c r="B89" i="16"/>
  <c r="G88" i="16"/>
  <c r="F88" i="16"/>
  <c r="F87" i="16"/>
  <c r="G87" i="16"/>
  <c r="D87" i="16"/>
  <c r="B87" i="16"/>
  <c r="G86" i="16"/>
  <c r="F86" i="16"/>
  <c r="D86" i="16"/>
  <c r="B86" i="16"/>
  <c r="D85" i="16"/>
  <c r="F85" i="16" s="1"/>
  <c r="B85" i="16"/>
  <c r="D84" i="16"/>
  <c r="B84" i="16"/>
  <c r="F83" i="16"/>
  <c r="G83" i="16"/>
  <c r="D83" i="16"/>
  <c r="B83" i="16"/>
  <c r="G82" i="16"/>
  <c r="F82" i="16"/>
  <c r="D81" i="16"/>
  <c r="G81" i="16" s="1"/>
  <c r="B81" i="16"/>
  <c r="D80" i="16"/>
  <c r="B80" i="16"/>
  <c r="F79" i="16"/>
  <c r="G79" i="16"/>
  <c r="D79" i="16"/>
  <c r="B79" i="16"/>
  <c r="D78" i="16"/>
  <c r="B78" i="16"/>
  <c r="B77" i="16"/>
  <c r="D77" i="16" s="1"/>
  <c r="F77" i="16" s="1"/>
  <c r="G76" i="16"/>
  <c r="F76" i="16"/>
  <c r="D75" i="16"/>
  <c r="F75" i="16" s="1"/>
  <c r="B75" i="16"/>
  <c r="D74" i="16"/>
  <c r="F74" i="16" s="1"/>
  <c r="B74" i="16"/>
  <c r="B73" i="16"/>
  <c r="D73" i="16" s="1"/>
  <c r="B72" i="16"/>
  <c r="D72" i="16" s="1"/>
  <c r="F72" i="16" s="1"/>
  <c r="B71" i="16"/>
  <c r="D71" i="16" s="1"/>
  <c r="G70" i="16"/>
  <c r="F70" i="16"/>
  <c r="D69" i="16"/>
  <c r="G69" i="16" s="1"/>
  <c r="B69" i="16"/>
  <c r="D68" i="16"/>
  <c r="B68" i="16"/>
  <c r="B67" i="16"/>
  <c r="D67" i="16" s="1"/>
  <c r="F67" i="16" s="1"/>
  <c r="B66" i="16"/>
  <c r="D66" i="16" s="1"/>
  <c r="B65" i="16"/>
  <c r="D65" i="16" s="1"/>
  <c r="G65" i="16" s="1"/>
  <c r="G64" i="16"/>
  <c r="F64" i="16"/>
  <c r="D63" i="16"/>
  <c r="F63" i="16" s="1"/>
  <c r="B63" i="16"/>
  <c r="B62" i="16"/>
  <c r="D62" i="16" s="1"/>
  <c r="F62" i="16" s="1"/>
  <c r="B61" i="16"/>
  <c r="D61" i="16" s="1"/>
  <c r="B60" i="16"/>
  <c r="D60" i="16" s="1"/>
  <c r="B59" i="16"/>
  <c r="D59" i="16" s="1"/>
  <c r="D51" i="16"/>
  <c r="F51" i="16" s="1"/>
  <c r="B51" i="16"/>
  <c r="D50" i="16"/>
  <c r="G50" i="16" s="1"/>
  <c r="B50" i="16"/>
  <c r="D49" i="16"/>
  <c r="F49" i="16" s="1"/>
  <c r="B49" i="16"/>
  <c r="D48" i="16"/>
  <c r="B48" i="16"/>
  <c r="D47" i="16"/>
  <c r="F47" i="16" s="1"/>
  <c r="B47" i="16"/>
  <c r="G46" i="16"/>
  <c r="F46" i="16"/>
  <c r="D45" i="16"/>
  <c r="F45" i="16" s="1"/>
  <c r="B45" i="16"/>
  <c r="G44" i="16"/>
  <c r="F44" i="16"/>
  <c r="D44" i="16"/>
  <c r="B44" i="16"/>
  <c r="D43" i="16"/>
  <c r="F43" i="16" s="1"/>
  <c r="B43" i="16"/>
  <c r="D42" i="16"/>
  <c r="B42" i="16"/>
  <c r="D41" i="16"/>
  <c r="F41" i="16" s="1"/>
  <c r="B41" i="16"/>
  <c r="G40" i="16"/>
  <c r="F40" i="16"/>
  <c r="D39" i="16"/>
  <c r="F39" i="16" s="1"/>
  <c r="B39" i="16"/>
  <c r="D38" i="16"/>
  <c r="G38" i="16" s="1"/>
  <c r="B38" i="16"/>
  <c r="B37" i="16"/>
  <c r="D37" i="16" s="1"/>
  <c r="B36" i="16"/>
  <c r="D36" i="16" s="1"/>
  <c r="F36" i="16" s="1"/>
  <c r="B35" i="16"/>
  <c r="D35" i="16" s="1"/>
  <c r="G34" i="16"/>
  <c r="F34" i="16"/>
  <c r="D33" i="16"/>
  <c r="F33" i="16" s="1"/>
  <c r="B33" i="16"/>
  <c r="D32" i="16"/>
  <c r="F32" i="16" s="1"/>
  <c r="B32" i="16"/>
  <c r="D31" i="16"/>
  <c r="F31" i="16" s="1"/>
  <c r="B31" i="16"/>
  <c r="B30" i="16"/>
  <c r="D30" i="16" s="1"/>
  <c r="D29" i="16"/>
  <c r="F29" i="16" s="1"/>
  <c r="B29" i="16"/>
  <c r="G28" i="16"/>
  <c r="F28" i="16"/>
  <c r="D27" i="16"/>
  <c r="F27" i="16" s="1"/>
  <c r="B27" i="16"/>
  <c r="D26" i="16"/>
  <c r="G26" i="16" s="1"/>
  <c r="B26" i="16"/>
  <c r="B25" i="16"/>
  <c r="D25" i="16" s="1"/>
  <c r="B24" i="16"/>
  <c r="D24" i="16" s="1"/>
  <c r="F24" i="16" s="1"/>
  <c r="D23" i="16"/>
  <c r="F23" i="16" s="1"/>
  <c r="B23" i="16"/>
  <c r="G22" i="16"/>
  <c r="F22" i="16"/>
  <c r="F21" i="16"/>
  <c r="D21" i="16"/>
  <c r="B21" i="16"/>
  <c r="D20" i="16"/>
  <c r="F20" i="16" s="1"/>
  <c r="B20" i="16"/>
  <c r="B19" i="16"/>
  <c r="D19" i="16" s="1"/>
  <c r="B18" i="16"/>
  <c r="B17" i="16"/>
  <c r="D17" i="16" s="1"/>
  <c r="F17" i="16" s="1"/>
  <c r="E17" i="16" l="1"/>
  <c r="D99" i="19"/>
  <c r="F51" i="19"/>
  <c r="E51" i="19"/>
  <c r="E33" i="19"/>
  <c r="G33" i="19" s="1"/>
  <c r="E36" i="19"/>
  <c r="G36" i="19" s="1"/>
  <c r="E43" i="19"/>
  <c r="G43" i="19" s="1"/>
  <c r="E50" i="19"/>
  <c r="G50" i="19" s="1"/>
  <c r="D52" i="19"/>
  <c r="E67" i="19"/>
  <c r="G67" i="19" s="1"/>
  <c r="E84" i="19"/>
  <c r="G84" i="19" s="1"/>
  <c r="E91" i="19"/>
  <c r="G91" i="19" s="1"/>
  <c r="F19" i="19"/>
  <c r="E20" i="19"/>
  <c r="G20" i="19" s="1"/>
  <c r="E23" i="19"/>
  <c r="G23" i="19" s="1"/>
  <c r="F26" i="19"/>
  <c r="E27" i="19"/>
  <c r="G27" i="19" s="1"/>
  <c r="F29" i="19"/>
  <c r="E30" i="19"/>
  <c r="G30" i="19" s="1"/>
  <c r="E37" i="19"/>
  <c r="G37" i="19" s="1"/>
  <c r="E44" i="19"/>
  <c r="G44" i="19" s="1"/>
  <c r="E47" i="19"/>
  <c r="G47" i="19" s="1"/>
  <c r="G59" i="19"/>
  <c r="F60" i="19"/>
  <c r="E61" i="19"/>
  <c r="G61" i="19" s="1"/>
  <c r="E68" i="19"/>
  <c r="G68" i="19" s="1"/>
  <c r="E71" i="19"/>
  <c r="G71" i="19" s="1"/>
  <c r="F74" i="19"/>
  <c r="E75" i="19"/>
  <c r="G75" i="19" s="1"/>
  <c r="F77" i="19"/>
  <c r="E78" i="19"/>
  <c r="G78" i="19" s="1"/>
  <c r="F81" i="19"/>
  <c r="E85" i="19"/>
  <c r="G85" i="19" s="1"/>
  <c r="E92" i="19"/>
  <c r="G92" i="19" s="1"/>
  <c r="G48" i="16"/>
  <c r="G42" i="16"/>
  <c r="G25" i="16"/>
  <c r="E94" i="18"/>
  <c r="G78" i="18"/>
  <c r="G51" i="18"/>
  <c r="E99" i="18"/>
  <c r="E106" i="18" s="1"/>
  <c r="D99" i="18"/>
  <c r="D106" i="18" s="1"/>
  <c r="F51" i="18"/>
  <c r="F17" i="18"/>
  <c r="G18" i="18"/>
  <c r="G26" i="18"/>
  <c r="G29" i="18"/>
  <c r="G33" i="18"/>
  <c r="G36" i="18"/>
  <c r="G43" i="18"/>
  <c r="G50" i="18"/>
  <c r="F59" i="18"/>
  <c r="F94" i="18" s="1"/>
  <c r="G60" i="18"/>
  <c r="G67" i="18"/>
  <c r="G74" i="18"/>
  <c r="G77" i="18"/>
  <c r="G81" i="18"/>
  <c r="G84" i="18"/>
  <c r="G91" i="18"/>
  <c r="G17" i="18"/>
  <c r="G59" i="18"/>
  <c r="F42" i="16"/>
  <c r="F48" i="16"/>
  <c r="F81" i="16"/>
  <c r="G89" i="16"/>
  <c r="G74" i="16"/>
  <c r="F50" i="16"/>
  <c r="F93" i="16"/>
  <c r="F38" i="16"/>
  <c r="F26" i="16"/>
  <c r="G32" i="16"/>
  <c r="F37" i="16"/>
  <c r="G37" i="16"/>
  <c r="F61" i="16"/>
  <c r="F69" i="16"/>
  <c r="F66" i="16"/>
  <c r="G66" i="16"/>
  <c r="D103" i="16"/>
  <c r="F71" i="16"/>
  <c r="G71" i="16"/>
  <c r="G59" i="16"/>
  <c r="G23" i="16"/>
  <c r="G60" i="16"/>
  <c r="G63" i="16"/>
  <c r="F84" i="16"/>
  <c r="G84" i="16"/>
  <c r="G18" i="16"/>
  <c r="F35" i="16"/>
  <c r="D104" i="16"/>
  <c r="F68" i="16"/>
  <c r="G68" i="16"/>
  <c r="F73" i="16"/>
  <c r="G73" i="16"/>
  <c r="F78" i="16"/>
  <c r="G78" i="16"/>
  <c r="F80" i="16"/>
  <c r="G80" i="16"/>
  <c r="G27" i="16"/>
  <c r="G30" i="16"/>
  <c r="G39" i="16"/>
  <c r="G47" i="16"/>
  <c r="G49" i="16"/>
  <c r="G51" i="16"/>
  <c r="G62" i="16"/>
  <c r="G67" i="16"/>
  <c r="G72" i="16"/>
  <c r="G75" i="16"/>
  <c r="G77" i="16"/>
  <c r="D101" i="16"/>
  <c r="F30" i="16"/>
  <c r="G31" i="16"/>
  <c r="D100" i="16"/>
  <c r="F18" i="16"/>
  <c r="F19" i="16"/>
  <c r="G20" i="16"/>
  <c r="D102" i="16"/>
  <c r="F25" i="16"/>
  <c r="G29" i="16"/>
  <c r="G33" i="16"/>
  <c r="G36" i="16"/>
  <c r="G41" i="16"/>
  <c r="G43" i="16"/>
  <c r="G45" i="16"/>
  <c r="D52" i="16"/>
  <c r="D94" i="16"/>
  <c r="F60" i="16"/>
  <c r="G61" i="16"/>
  <c r="F65" i="16"/>
  <c r="F91" i="16"/>
  <c r="G91" i="16"/>
  <c r="D99" i="16"/>
  <c r="G85" i="16"/>
  <c r="G92" i="16"/>
  <c r="F52" i="19" l="1"/>
  <c r="D106" i="19"/>
  <c r="F99" i="19"/>
  <c r="F105" i="19" s="1"/>
  <c r="G94" i="19"/>
  <c r="E52" i="19"/>
  <c r="F94" i="19"/>
  <c r="F95" i="19" s="1"/>
  <c r="E99" i="19"/>
  <c r="G51" i="19"/>
  <c r="G52" i="19" s="1"/>
  <c r="F53" i="19" s="1"/>
  <c r="E94" i="19"/>
  <c r="G94" i="18"/>
  <c r="F95" i="18"/>
  <c r="G52" i="18"/>
  <c r="G99" i="18"/>
  <c r="G105" i="18" s="1"/>
  <c r="F99" i="18"/>
  <c r="F105" i="18" s="1"/>
  <c r="F52" i="18"/>
  <c r="F53" i="18" s="1"/>
  <c r="E101" i="16"/>
  <c r="G101" i="16" s="1"/>
  <c r="G19" i="16"/>
  <c r="F94" i="16"/>
  <c r="E103" i="16"/>
  <c r="G103" i="16" s="1"/>
  <c r="G24" i="16"/>
  <c r="F100" i="16"/>
  <c r="E100" i="16"/>
  <c r="G100" i="16" s="1"/>
  <c r="E94" i="16"/>
  <c r="E102" i="16"/>
  <c r="G102" i="16" s="1"/>
  <c r="F99" i="16"/>
  <c r="D106" i="16"/>
  <c r="F102" i="16"/>
  <c r="E52" i="16"/>
  <c r="E99" i="16"/>
  <c r="G17" i="16"/>
  <c r="F101" i="16"/>
  <c r="F104" i="16"/>
  <c r="F52" i="16"/>
  <c r="G35" i="16"/>
  <c r="E104" i="16"/>
  <c r="G104" i="16" s="1"/>
  <c r="G94" i="16"/>
  <c r="F103" i="16"/>
  <c r="E106" i="19" l="1"/>
  <c r="G99" i="19"/>
  <c r="G105" i="19" s="1"/>
  <c r="F106" i="19"/>
  <c r="G52" i="16"/>
  <c r="F53" i="16" s="1"/>
  <c r="F106" i="18"/>
  <c r="F95" i="16"/>
  <c r="G99" i="16"/>
  <c r="G105" i="16" s="1"/>
  <c r="E106" i="16"/>
  <c r="F105" i="16"/>
  <c r="F106" i="16" l="1"/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7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F8" i="1"/>
  <c r="G8" i="1" s="1"/>
  <c r="H8" i="1" s="1"/>
  <c r="F9" i="1"/>
  <c r="G9" i="1" s="1"/>
  <c r="H9" i="1" s="1"/>
  <c r="F10" i="1"/>
  <c r="G10" i="1" s="1"/>
  <c r="H10" i="1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  <c r="G7" i="1" s="1"/>
  <c r="H7" i="1" l="1"/>
  <c r="G27" i="1"/>
  <c r="H27" i="1" s="1"/>
  <c r="H28" i="1" l="1"/>
  <c r="G28" i="1"/>
</calcChain>
</file>

<file path=xl/sharedStrings.xml><?xml version="1.0" encoding="utf-8"?>
<sst xmlns="http://schemas.openxmlformats.org/spreadsheetml/2006/main" count="408" uniqueCount="55">
  <si>
    <t>VRSTA STROŠKA</t>
  </si>
  <si>
    <t>ŠT. OPRAVLJENIH UR NA PROJEKTU</t>
  </si>
  <si>
    <t>URNA POSTAVKA (EUR)</t>
  </si>
  <si>
    <t>TIP DELA</t>
  </si>
  <si>
    <t>Izvajanje neindustrijske dejavnosti</t>
  </si>
  <si>
    <t>Vodenje in koordinacija</t>
  </si>
  <si>
    <t>Strokovna in tehnična pomoč</t>
  </si>
  <si>
    <t>SKUPAJ</t>
  </si>
  <si>
    <t>SKUPNI UPRAVIČENI STROŠKI (EUR)</t>
  </si>
  <si>
    <t>IZBERI</t>
  </si>
  <si>
    <t>Prostovoljsko delo - vsebinsko</t>
  </si>
  <si>
    <t>Prostovoljsko delo - organizacisko</t>
  </si>
  <si>
    <t>PRS - PREOSTALI STROŠKI, KI NISO STROŠKI OSEBJA (40 %)</t>
  </si>
  <si>
    <t>ODSTOTEK SOFINANCIRANJA oz. POGODBENA STOPNJA</t>
  </si>
  <si>
    <t>Preostale projektne aktivnosti</t>
  </si>
  <si>
    <t>Prostovoljsko delo - drugo</t>
  </si>
  <si>
    <t>-</t>
  </si>
  <si>
    <t>ZNESEK SOFINANCIRANJA oz. POGODBENA VREDNOST (EUR)</t>
  </si>
  <si>
    <t>VODILNI PARTNER/PARTNER (NAZIV)</t>
  </si>
  <si>
    <t>NAZIV PROJEKTA:</t>
  </si>
  <si>
    <t>FAZA 1</t>
  </si>
  <si>
    <t>št. enot</t>
  </si>
  <si>
    <t>FAZA 2</t>
  </si>
  <si>
    <t>Naziv prijavitelja-vodilnega partnerja:</t>
  </si>
  <si>
    <t>Ime in priimek odgovorne osebe:</t>
  </si>
  <si>
    <t>Podpis:</t>
  </si>
  <si>
    <t>žig</t>
  </si>
  <si>
    <t>višina stroška na enoto (€)</t>
  </si>
  <si>
    <t>AKTIVNOST 1:</t>
  </si>
  <si>
    <t>AKTIVNOST 2:</t>
  </si>
  <si>
    <t>AKTIVNOST 3:</t>
  </si>
  <si>
    <t>AKTIVNOST 4:</t>
  </si>
  <si>
    <t>AKTIVNOST 5:</t>
  </si>
  <si>
    <t>SKUPAJ UPRAVIČENA VREDNOST</t>
  </si>
  <si>
    <t xml:space="preserve">Upravičeni stroški (€) </t>
  </si>
  <si>
    <t>SKUPAJ ZNESEK SOFINANCIRANJA oz. POGODBENA VREDNOST</t>
  </si>
  <si>
    <t>ZNESEK SOFINANCIRANJA oz. POGODBENA VREDNOST (€)</t>
  </si>
  <si>
    <t xml:space="preserve">VREDNOST UPRAVIČENEGA ZNESKA (€) </t>
  </si>
  <si>
    <r>
      <rPr>
        <u/>
        <sz val="9"/>
        <color theme="1"/>
        <rFont val="Calibri"/>
        <family val="2"/>
        <charset val="238"/>
        <scheme val="minor"/>
      </rPr>
      <t xml:space="preserve">Vrednost 40% priznanih ostalih stroškov, ki NISO </t>
    </r>
    <r>
      <rPr>
        <sz val="9"/>
        <color theme="1"/>
        <rFont val="Calibri"/>
        <family val="2"/>
        <charset val="238"/>
        <scheme val="minor"/>
      </rPr>
      <t>stroški osebja (€)</t>
    </r>
  </si>
  <si>
    <t>40% priznanih ostalih stroškov, ki niso stroški osebja</t>
  </si>
  <si>
    <t>Odstotek sofinanciranja</t>
  </si>
  <si>
    <t>NAZVI VODILNEGA PARTNERJA / nosilca stroška</t>
  </si>
  <si>
    <t xml:space="preserve">Datum, </t>
  </si>
  <si>
    <t>Prostovojsko delo - organizacijsko</t>
  </si>
  <si>
    <t>Aktivnost / vrsta upravičenih stroškov</t>
  </si>
  <si>
    <t>od VREDNOSTI (40%) PRIZNANIH OSTALIH STROŠKOV (€)</t>
  </si>
  <si>
    <r>
      <rPr>
        <b/>
        <sz val="9"/>
        <color theme="4"/>
        <rFont val="Calibri"/>
        <family val="2"/>
        <charset val="238"/>
        <scheme val="minor"/>
      </rPr>
      <t>od VREDNOSTI UPRAVIČENEGA ZNESKA</t>
    </r>
    <r>
      <rPr>
        <sz val="9"/>
        <color theme="4"/>
        <rFont val="Calibri"/>
        <family val="2"/>
        <charset val="238"/>
        <scheme val="minor"/>
      </rPr>
      <t xml:space="preserve"> (€)</t>
    </r>
  </si>
  <si>
    <t>KATEGORIJA STROŠKA - skupaj</t>
  </si>
  <si>
    <t>AKTIVNOST n:</t>
  </si>
  <si>
    <t>SKUPAJ FAZA 1:</t>
  </si>
  <si>
    <t>SKUPAJ FAZA 2:</t>
  </si>
  <si>
    <t>NAZVI PARTNERJA / nosilca stroška</t>
  </si>
  <si>
    <t>Naziv partnerja:</t>
  </si>
  <si>
    <r>
      <t xml:space="preserve">Dokument </t>
    </r>
    <r>
      <rPr>
        <b/>
        <i/>
        <sz val="12"/>
        <color theme="1"/>
        <rFont val="Calibri"/>
        <family val="2"/>
        <charset val="238"/>
        <scheme val="minor"/>
      </rPr>
      <t xml:space="preserve">ni obvezna priloga ampak le kot podporna tabela </t>
    </r>
    <r>
      <rPr>
        <i/>
        <sz val="12"/>
        <color theme="1"/>
        <rFont val="Calibri"/>
        <family val="2"/>
        <charset val="238"/>
        <scheme val="minor"/>
      </rPr>
      <t>pri izpolnjevanju zahtevane/obvezne tabele "Priloga 2B".</t>
    </r>
  </si>
  <si>
    <t>PRILOGA 2B: STROŠKOVNIK 2B za neinvesticijske narava - PODROBNO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</si>
</sst>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99">
    <xf numFmtId="0" fontId="0" fillId="0" borderId="0" xfId="0"/>
    <xf numFmtId="0" fontId="1" fillId="0" borderId="0" xfId="0" applyFont="1"/>
    <xf numFmtId="0" fontId="0" fillId="5" borderId="4" xfId="0" applyFill="1" applyBorder="1"/>
    <xf numFmtId="4" fontId="0" fillId="5" borderId="4" xfId="0" applyNumberFormat="1" applyFill="1" applyBorder="1"/>
    <xf numFmtId="4" fontId="0" fillId="5" borderId="1" xfId="0" applyNumberFormat="1" applyFill="1" applyBorder="1"/>
    <xf numFmtId="4" fontId="0" fillId="5" borderId="4" xfId="0" applyNumberFormat="1" applyFill="1" applyBorder="1" applyAlignment="1">
      <alignment horizontal="right"/>
    </xf>
    <xf numFmtId="0" fontId="2" fillId="3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0" fillId="3" borderId="4" xfId="0" applyNumberFormat="1" applyFill="1" applyBorder="1" applyAlignment="1">
      <alignment horizontal="right"/>
    </xf>
    <xf numFmtId="4" fontId="3" fillId="4" borderId="4" xfId="0" applyNumberFormat="1" applyFont="1" applyFill="1" applyBorder="1"/>
    <xf numFmtId="4" fontId="0" fillId="3" borderId="11" xfId="0" applyNumberFormat="1" applyFill="1" applyBorder="1" applyAlignment="1">
      <alignment horizontal="right"/>
    </xf>
    <xf numFmtId="4" fontId="3" fillId="4" borderId="11" xfId="0" applyNumberFormat="1" applyFont="1" applyFill="1" applyBorder="1"/>
    <xf numFmtId="0" fontId="0" fillId="3" borderId="12" xfId="0" applyFill="1" applyBorder="1"/>
    <xf numFmtId="4" fontId="0" fillId="2" borderId="12" xfId="0" applyNumberFormat="1" applyFill="1" applyBorder="1"/>
    <xf numFmtId="4" fontId="0" fillId="3" borderId="12" xfId="0" applyNumberFormat="1" applyFill="1" applyBorder="1" applyAlignment="1">
      <alignment horizontal="right"/>
    </xf>
    <xf numFmtId="4" fontId="3" fillId="4" borderId="12" xfId="0" applyNumberFormat="1" applyFont="1" applyFill="1" applyBorder="1"/>
    <xf numFmtId="0" fontId="2" fillId="4" borderId="9" xfId="0" applyFont="1" applyFill="1" applyBorder="1"/>
    <xf numFmtId="4" fontId="4" fillId="4" borderId="2" xfId="0" applyNumberFormat="1" applyFont="1" applyFill="1" applyBorder="1"/>
    <xf numFmtId="4" fontId="2" fillId="4" borderId="3" xfId="0" applyNumberFormat="1" applyFont="1" applyFill="1" applyBorder="1"/>
    <xf numFmtId="4" fontId="2" fillId="0" borderId="0" xfId="0" applyNumberFormat="1" applyFont="1"/>
    <xf numFmtId="0" fontId="2" fillId="2" borderId="5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4" xfId="0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5" fillId="0" borderId="0" xfId="0" applyFont="1"/>
    <xf numFmtId="0" fontId="3" fillId="0" borderId="0" xfId="0" applyFont="1"/>
    <xf numFmtId="0" fontId="6" fillId="5" borderId="0" xfId="0" applyFont="1" applyFill="1"/>
    <xf numFmtId="0" fontId="0" fillId="5" borderId="0" xfId="0" applyFill="1"/>
    <xf numFmtId="0" fontId="0" fillId="5" borderId="13" xfId="0" applyFill="1" applyBorder="1"/>
    <xf numFmtId="4" fontId="0" fillId="0" borderId="0" xfId="0" applyNumberFormat="1"/>
    <xf numFmtId="0" fontId="11" fillId="0" borderId="0" xfId="0" applyFont="1"/>
    <xf numFmtId="0" fontId="15" fillId="0" borderId="0" xfId="0" applyFont="1"/>
    <xf numFmtId="4" fontId="17" fillId="10" borderId="1" xfId="0" applyNumberFormat="1" applyFont="1" applyFill="1" applyBorder="1" applyAlignment="1">
      <alignment horizontal="center" wrapText="1"/>
    </xf>
    <xf numFmtId="4" fontId="19" fillId="9" borderId="1" xfId="0" applyNumberFormat="1" applyFont="1" applyFill="1" applyBorder="1"/>
    <xf numFmtId="4" fontId="16" fillId="10" borderId="1" xfId="0" applyNumberFormat="1" applyFont="1" applyFill="1" applyBorder="1"/>
    <xf numFmtId="4" fontId="19" fillId="0" borderId="0" xfId="0" applyNumberFormat="1" applyFont="1"/>
    <xf numFmtId="4" fontId="18" fillId="10" borderId="1" xfId="0" applyNumberFormat="1" applyFont="1" applyFill="1" applyBorder="1" applyAlignment="1">
      <alignment horizontal="center" wrapText="1"/>
    </xf>
    <xf numFmtId="0" fontId="0" fillId="0" borderId="1" xfId="0" applyBorder="1"/>
    <xf numFmtId="4" fontId="15" fillId="7" borderId="15" xfId="0" applyNumberFormat="1" applyFont="1" applyFill="1" applyBorder="1" applyAlignment="1">
      <alignment horizontal="left" wrapText="1"/>
    </xf>
    <xf numFmtId="9" fontId="9" fillId="6" borderId="15" xfId="0" applyNumberFormat="1" applyFont="1" applyFill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15" fillId="7" borderId="1" xfId="0" applyFont="1" applyFill="1" applyBorder="1" applyAlignment="1">
      <alignment wrapText="1"/>
    </xf>
    <xf numFmtId="0" fontId="14" fillId="5" borderId="13" xfId="0" applyFont="1" applyFill="1" applyBorder="1"/>
    <xf numFmtId="0" fontId="24" fillId="0" borderId="0" xfId="0" applyFont="1"/>
    <xf numFmtId="0" fontId="14" fillId="5" borderId="0" xfId="0" applyFont="1" applyFill="1"/>
    <xf numFmtId="0" fontId="14" fillId="0" borderId="13" xfId="0" applyFont="1" applyBorder="1"/>
    <xf numFmtId="4" fontId="0" fillId="0" borderId="1" xfId="0" applyNumberFormat="1" applyBorder="1"/>
    <xf numFmtId="0" fontId="3" fillId="5" borderId="1" xfId="0" applyFont="1" applyFill="1" applyBorder="1" applyProtection="1">
      <protection locked="0"/>
    </xf>
    <xf numFmtId="4" fontId="0" fillId="8" borderId="1" xfId="0" applyNumberFormat="1" applyFill="1" applyBorder="1" applyAlignment="1">
      <alignment horizontal="right"/>
    </xf>
    <xf numFmtId="4" fontId="0" fillId="8" borderId="1" xfId="0" applyNumberFormat="1" applyFill="1" applyBorder="1"/>
    <xf numFmtId="0" fontId="0" fillId="8" borderId="1" xfId="0" applyFill="1" applyBorder="1" applyProtection="1">
      <protection locked="0"/>
    </xf>
    <xf numFmtId="0" fontId="2" fillId="8" borderId="1" xfId="0" applyFont="1" applyFill="1" applyBorder="1"/>
    <xf numFmtId="4" fontId="19" fillId="8" borderId="1" xfId="0" applyNumberFormat="1" applyFont="1" applyFill="1" applyBorder="1"/>
    <xf numFmtId="0" fontId="2" fillId="8" borderId="1" xfId="0" applyFont="1" applyFill="1" applyBorder="1" applyProtection="1">
      <protection locked="0"/>
    </xf>
    <xf numFmtId="0" fontId="16" fillId="8" borderId="1" xfId="0" applyFont="1" applyFill="1" applyBorder="1"/>
    <xf numFmtId="0" fontId="4" fillId="6" borderId="1" xfId="0" applyFont="1" applyFill="1" applyBorder="1"/>
    <xf numFmtId="0" fontId="0" fillId="5" borderId="1" xfId="0" applyFill="1" applyBorder="1" applyProtection="1">
      <protection locked="0"/>
    </xf>
    <xf numFmtId="4" fontId="12" fillId="2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4" fontId="20" fillId="0" borderId="1" xfId="0" applyNumberFormat="1" applyFont="1" applyBorder="1"/>
    <xf numFmtId="4" fontId="11" fillId="2" borderId="1" xfId="0" applyNumberFormat="1" applyFont="1" applyFill="1" applyBorder="1"/>
    <xf numFmtId="4" fontId="3" fillId="5" borderId="1" xfId="0" applyNumberFormat="1" applyFont="1" applyFill="1" applyBorder="1" applyProtection="1">
      <protection locked="0"/>
    </xf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10" fillId="0" borderId="17" xfId="0" applyFont="1" applyBorder="1"/>
    <xf numFmtId="0" fontId="0" fillId="5" borderId="17" xfId="0" applyFill="1" applyBorder="1" applyAlignment="1">
      <alignment horizontal="right"/>
    </xf>
    <xf numFmtId="0" fontId="24" fillId="0" borderId="17" xfId="0" applyFont="1" applyBorder="1"/>
    <xf numFmtId="0" fontId="21" fillId="0" borderId="1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9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0" fillId="10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4" fontId="2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0" fillId="5" borderId="0" xfId="0" applyFill="1" applyAlignment="1">
      <alignment horizontal="center"/>
    </xf>
    <xf numFmtId="0" fontId="8" fillId="0" borderId="0" xfId="0" applyFont="1" applyAlignment="1">
      <alignment horizontal="left"/>
    </xf>
  </cellXfs>
  <cellStyles count="2">
    <cellStyle name="Navadno" xfId="0" builtinId="0"/>
    <cellStyle name="Navadno 2" xfId="1" xr:uid="{25068E3C-A601-4FD7-82EA-999A520B4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152401</xdr:colOff>
      <xdr:row>0</xdr:row>
      <xdr:rowOff>9525</xdr:rowOff>
    </xdr:from>
    <xdr:to>
      <xdr:col>7</xdr:col>
      <xdr:colOff>0</xdr:colOff>
      <xdr:row>3</xdr:row>
      <xdr:rowOff>162118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EED54D3-E042-42AD-9D48-1B061322D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6" y="9525"/>
          <a:ext cx="1114424" cy="72409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5</xdr:col>
      <xdr:colOff>800100</xdr:colOff>
      <xdr:row>3</xdr:row>
      <xdr:rowOff>162077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2E799287-5D30-4FAD-8AA7-5CC25576C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7210425" cy="733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152401</xdr:colOff>
      <xdr:row>0</xdr:row>
      <xdr:rowOff>9525</xdr:rowOff>
    </xdr:from>
    <xdr:to>
      <xdr:col>7</xdr:col>
      <xdr:colOff>0</xdr:colOff>
      <xdr:row>3</xdr:row>
      <xdr:rowOff>162118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7BACE56-C17E-42DF-9BB7-828EF31FC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1" y="9525"/>
          <a:ext cx="1114424" cy="72409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5</xdr:col>
      <xdr:colOff>742950</xdr:colOff>
      <xdr:row>3</xdr:row>
      <xdr:rowOff>162077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C3F1B73-00B9-439F-8A4C-655F4B762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7210425" cy="7335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152401</xdr:colOff>
      <xdr:row>0</xdr:row>
      <xdr:rowOff>9525</xdr:rowOff>
    </xdr:from>
    <xdr:to>
      <xdr:col>7</xdr:col>
      <xdr:colOff>0</xdr:colOff>
      <xdr:row>3</xdr:row>
      <xdr:rowOff>162118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3B6719C-BABE-483C-B3F9-CDC8DE2A3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1" y="9525"/>
          <a:ext cx="1114424" cy="724093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5</xdr:col>
      <xdr:colOff>742950</xdr:colOff>
      <xdr:row>3</xdr:row>
      <xdr:rowOff>162077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3925164-E254-49EE-A45A-654AEAFF1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7210425" cy="733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152400</xdr:rowOff>
    </xdr:from>
    <xdr:to>
      <xdr:col>8</xdr:col>
      <xdr:colOff>933128</xdr:colOff>
      <xdr:row>4</xdr:row>
      <xdr:rowOff>114233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8498B34-F4FC-1376-43A1-F4DE958BA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34850" y="152400"/>
          <a:ext cx="2142803" cy="685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B69-47D8-4C8C-BA3E-D147FAE63836}">
  <sheetPr>
    <tabColor theme="9" tint="0.79998168889431442"/>
    <pageSetUpPr fitToPage="1"/>
  </sheetPr>
  <dimension ref="A1:K125"/>
  <sheetViews>
    <sheetView workbookViewId="0">
      <selection activeCell="A5" sqref="A5:G5"/>
    </sheetView>
  </sheetViews>
  <sheetFormatPr defaultRowHeight="15" x14ac:dyDescent="0.25"/>
  <cols>
    <col min="1" max="1" width="41.28515625" customWidth="1"/>
    <col min="2" max="2" width="15.5703125" customWidth="1"/>
    <col min="4" max="4" width="14.85546875" customWidth="1"/>
    <col min="5" max="5" width="16.42578125" customWidth="1"/>
    <col min="6" max="6" width="20.7109375" customWidth="1"/>
    <col min="7" max="7" width="19" customWidth="1"/>
  </cols>
  <sheetData>
    <row r="1" spans="1:7" x14ac:dyDescent="0.25">
      <c r="A1" s="72"/>
      <c r="B1" s="73"/>
      <c r="C1" s="73"/>
      <c r="D1" s="73"/>
      <c r="E1" s="73"/>
      <c r="F1" s="73"/>
      <c r="G1" s="73"/>
    </row>
    <row r="2" spans="1:7" x14ac:dyDescent="0.25">
      <c r="A2" s="74"/>
    </row>
    <row r="3" spans="1:7" x14ac:dyDescent="0.25">
      <c r="A3" s="74"/>
    </row>
    <row r="4" spans="1:7" x14ac:dyDescent="0.25">
      <c r="A4" s="74"/>
    </row>
    <row r="5" spans="1:7" ht="26.25" customHeight="1" x14ac:dyDescent="0.25">
      <c r="A5" s="78" t="s">
        <v>53</v>
      </c>
      <c r="B5" s="79"/>
      <c r="C5" s="79"/>
      <c r="D5" s="79"/>
      <c r="E5" s="79"/>
      <c r="F5" s="79"/>
      <c r="G5" s="79"/>
    </row>
    <row r="6" spans="1:7" ht="12.75" customHeight="1" x14ac:dyDescent="0.25">
      <c r="A6" s="74"/>
    </row>
    <row r="7" spans="1:7" ht="23.25" customHeight="1" x14ac:dyDescent="0.25">
      <c r="A7" s="80" t="s">
        <v>54</v>
      </c>
      <c r="B7" s="80"/>
      <c r="C7" s="80"/>
      <c r="D7" s="80"/>
      <c r="E7" s="80"/>
      <c r="F7" s="80"/>
      <c r="G7" s="80"/>
    </row>
    <row r="8" spans="1:7" ht="23.25" customHeight="1" x14ac:dyDescent="0.25">
      <c r="A8" s="65" t="s">
        <v>19</v>
      </c>
      <c r="B8" s="81"/>
      <c r="C8" s="81"/>
      <c r="D8" s="81"/>
      <c r="E8" s="81"/>
      <c r="F8" s="81"/>
      <c r="G8" s="81"/>
    </row>
    <row r="9" spans="1:7" ht="11.25" customHeight="1" x14ac:dyDescent="0.25">
      <c r="A9" s="74"/>
    </row>
    <row r="10" spans="1:7" ht="15.75" x14ac:dyDescent="0.25">
      <c r="A10" s="47" t="s">
        <v>40</v>
      </c>
      <c r="B10" s="48">
        <v>0.8</v>
      </c>
      <c r="C10" s="36"/>
      <c r="D10" s="36"/>
      <c r="E10" s="36"/>
      <c r="F10" s="49"/>
      <c r="G10" s="50"/>
    </row>
    <row r="11" spans="1:7" ht="15.75" x14ac:dyDescent="0.25">
      <c r="A11" s="51" t="s">
        <v>41</v>
      </c>
      <c r="B11" s="82"/>
      <c r="C11" s="82"/>
      <c r="D11" s="82"/>
      <c r="E11" s="82"/>
      <c r="F11" s="82"/>
      <c r="G11" s="82"/>
    </row>
    <row r="12" spans="1:7" ht="23.25" customHeight="1" x14ac:dyDescent="0.25">
      <c r="A12" s="74"/>
    </row>
    <row r="13" spans="1:7" ht="23.25" customHeight="1" x14ac:dyDescent="0.25">
      <c r="A13" s="80" t="s">
        <v>20</v>
      </c>
      <c r="B13" s="80"/>
      <c r="C13" s="80"/>
      <c r="D13" s="80"/>
      <c r="E13" s="80"/>
      <c r="F13" s="80"/>
      <c r="G13" s="80"/>
    </row>
    <row r="14" spans="1:7" ht="33" customHeight="1" x14ac:dyDescent="0.25">
      <c r="A14" s="88" t="s">
        <v>44</v>
      </c>
      <c r="B14" s="89" t="s">
        <v>27</v>
      </c>
      <c r="C14" s="89" t="s">
        <v>21</v>
      </c>
      <c r="D14" s="90" t="s">
        <v>37</v>
      </c>
      <c r="E14" s="91" t="s">
        <v>38</v>
      </c>
      <c r="F14" s="83" t="s">
        <v>36</v>
      </c>
      <c r="G14" s="83"/>
    </row>
    <row r="15" spans="1:7" ht="36.75" x14ac:dyDescent="0.25">
      <c r="A15" s="88"/>
      <c r="B15" s="89"/>
      <c r="C15" s="89"/>
      <c r="D15" s="90"/>
      <c r="E15" s="92"/>
      <c r="F15" s="41" t="s">
        <v>46</v>
      </c>
      <c r="G15" s="45" t="s">
        <v>45</v>
      </c>
    </row>
    <row r="16" spans="1:7" x14ac:dyDescent="0.25">
      <c r="A16" s="61" t="s">
        <v>28</v>
      </c>
      <c r="B16" s="61"/>
      <c r="C16" s="61"/>
      <c r="D16" s="61"/>
      <c r="E16" s="61"/>
      <c r="F16" s="64"/>
      <c r="G16" s="64"/>
    </row>
    <row r="17" spans="1:8" x14ac:dyDescent="0.25">
      <c r="A17" s="66" t="s">
        <v>9</v>
      </c>
      <c r="B17" s="58" t="str">
        <f>VLOOKUP(A17,SE!$A$1:$B$8,2,FALSE)</f>
        <v>-</v>
      </c>
      <c r="C17" s="57"/>
      <c r="D17" s="59" t="str">
        <f>IF(C17="","", C17*B17)</f>
        <v/>
      </c>
      <c r="E17" s="60" t="str">
        <f t="shared" ref="E17:E21" si="0">IF(D17="","", D17*0.4)</f>
        <v/>
      </c>
      <c r="F17" s="42" t="str">
        <f>IF(D17="","", D17*$B$10)</f>
        <v/>
      </c>
      <c r="G17" s="42" t="str">
        <f>IF(E17="","", E17*$B$10)</f>
        <v/>
      </c>
      <c r="H17" s="38"/>
    </row>
    <row r="18" spans="1:8" x14ac:dyDescent="0.25">
      <c r="A18" s="66" t="s">
        <v>9</v>
      </c>
      <c r="B18" s="58" t="str">
        <f>VLOOKUP(A18,SE!$A$1:$B$8,2,FALSE)</f>
        <v>-</v>
      </c>
      <c r="C18" s="57"/>
      <c r="D18" s="59" t="str">
        <f>IF(C18="","", C18*B18)</f>
        <v/>
      </c>
      <c r="E18" s="60" t="str">
        <f t="shared" si="0"/>
        <v/>
      </c>
      <c r="F18" s="42" t="str">
        <f t="shared" ref="F18:G22" si="1">IF(D18="","", D18*$B$10)</f>
        <v/>
      </c>
      <c r="G18" s="42" t="str">
        <f t="shared" si="1"/>
        <v/>
      </c>
      <c r="H18" s="38"/>
    </row>
    <row r="19" spans="1:8" x14ac:dyDescent="0.25">
      <c r="A19" s="66" t="s">
        <v>9</v>
      </c>
      <c r="B19" s="58" t="str">
        <f>VLOOKUP(A19,SE!$A$1:$B$8,2,FALSE)</f>
        <v>-</v>
      </c>
      <c r="C19" s="57"/>
      <c r="D19" s="59" t="str">
        <f>IF(C19="","", C19*B19)</f>
        <v/>
      </c>
      <c r="E19" s="60" t="str">
        <f t="shared" si="0"/>
        <v/>
      </c>
      <c r="F19" s="42" t="str">
        <f t="shared" si="1"/>
        <v/>
      </c>
      <c r="G19" s="42" t="str">
        <f t="shared" si="1"/>
        <v/>
      </c>
      <c r="H19" s="38"/>
    </row>
    <row r="20" spans="1:8" x14ac:dyDescent="0.25">
      <c r="A20" s="66" t="s">
        <v>9</v>
      </c>
      <c r="B20" s="58" t="str">
        <f>VLOOKUP(A20,SE!$A$1:$B$8,2,FALSE)</f>
        <v>-</v>
      </c>
      <c r="C20" s="57"/>
      <c r="D20" s="59" t="str">
        <f>IF(C20="","", C20*B20)</f>
        <v/>
      </c>
      <c r="E20" s="60" t="str">
        <f t="shared" si="0"/>
        <v/>
      </c>
      <c r="F20" s="42" t="str">
        <f t="shared" si="1"/>
        <v/>
      </c>
      <c r="G20" s="42" t="str">
        <f t="shared" si="1"/>
        <v/>
      </c>
      <c r="H20" s="38"/>
    </row>
    <row r="21" spans="1:8" x14ac:dyDescent="0.25">
      <c r="A21" s="66" t="s">
        <v>9</v>
      </c>
      <c r="B21" s="58" t="str">
        <f>VLOOKUP(A21,SE!$A$1:$B$8,2,FALSE)</f>
        <v>-</v>
      </c>
      <c r="C21" s="57"/>
      <c r="D21" s="59" t="str">
        <f>IF(C21="","", C21*B21)</f>
        <v/>
      </c>
      <c r="E21" s="60" t="str">
        <f t="shared" si="0"/>
        <v/>
      </c>
      <c r="F21" s="42" t="str">
        <f t="shared" si="1"/>
        <v/>
      </c>
      <c r="G21" s="42" t="str">
        <f t="shared" si="1"/>
        <v/>
      </c>
      <c r="H21" s="38"/>
    </row>
    <row r="22" spans="1:8" x14ac:dyDescent="0.25">
      <c r="A22" s="61" t="s">
        <v>29</v>
      </c>
      <c r="B22" s="61"/>
      <c r="C22" s="61"/>
      <c r="D22" s="61"/>
      <c r="E22" s="61"/>
      <c r="F22" s="62" t="str">
        <f t="shared" si="1"/>
        <v/>
      </c>
      <c r="G22" s="62" t="str">
        <f t="shared" si="1"/>
        <v/>
      </c>
      <c r="H22" s="38"/>
    </row>
    <row r="23" spans="1:8" x14ac:dyDescent="0.25">
      <c r="A23" s="66" t="s">
        <v>9</v>
      </c>
      <c r="B23" s="58" t="str">
        <f>VLOOKUP(A23,SE!$A$1:$B$8,2,FALSE)</f>
        <v>-</v>
      </c>
      <c r="C23" s="57"/>
      <c r="D23" s="59" t="str">
        <f>IF(C23="","", C23*B23)</f>
        <v/>
      </c>
      <c r="E23" s="60" t="str">
        <f t="shared" ref="E23:E27" si="2">IF(D23="","", D23*0.4)</f>
        <v/>
      </c>
      <c r="F23" s="42" t="str">
        <f t="shared" ref="F23:F37" si="3">IF(D23="","", D23*$B$10)</f>
        <v/>
      </c>
      <c r="G23" s="42" t="str">
        <f t="shared" ref="G23:G37" si="4">IF(E23="","", E23*$B$10)</f>
        <v/>
      </c>
      <c r="H23" s="38"/>
    </row>
    <row r="24" spans="1:8" x14ac:dyDescent="0.25">
      <c r="A24" s="66" t="s">
        <v>9</v>
      </c>
      <c r="B24" s="58" t="str">
        <f>VLOOKUP(A24,SE!$A$1:$B$8,2,FALSE)</f>
        <v>-</v>
      </c>
      <c r="C24" s="57"/>
      <c r="D24" s="59" t="str">
        <f>IF(C24="","", C24*B24)</f>
        <v/>
      </c>
      <c r="E24" s="60" t="str">
        <f t="shared" si="2"/>
        <v/>
      </c>
      <c r="F24" s="42" t="str">
        <f t="shared" si="3"/>
        <v/>
      </c>
      <c r="G24" s="42" t="str">
        <f t="shared" si="4"/>
        <v/>
      </c>
      <c r="H24" s="38"/>
    </row>
    <row r="25" spans="1:8" x14ac:dyDescent="0.25">
      <c r="A25" s="66" t="s">
        <v>9</v>
      </c>
      <c r="B25" s="58" t="str">
        <f>VLOOKUP(A25,SE!$A$1:$B$8,2,FALSE)</f>
        <v>-</v>
      </c>
      <c r="C25" s="57"/>
      <c r="D25" s="59" t="str">
        <f>IF(C25="","", C25*B25)</f>
        <v/>
      </c>
      <c r="E25" s="60" t="str">
        <f t="shared" si="2"/>
        <v/>
      </c>
      <c r="F25" s="42" t="str">
        <f t="shared" si="3"/>
        <v/>
      </c>
      <c r="G25" s="42" t="str">
        <f t="shared" si="4"/>
        <v/>
      </c>
      <c r="H25" s="38"/>
    </row>
    <row r="26" spans="1:8" x14ac:dyDescent="0.25">
      <c r="A26" s="66" t="s">
        <v>9</v>
      </c>
      <c r="B26" s="58" t="str">
        <f>VLOOKUP(A26,SE!$A$1:$B$8,2,FALSE)</f>
        <v>-</v>
      </c>
      <c r="C26" s="57"/>
      <c r="D26" s="59" t="str">
        <f>IF(C26="","", C26*B26)</f>
        <v/>
      </c>
      <c r="E26" s="60" t="str">
        <f t="shared" si="2"/>
        <v/>
      </c>
      <c r="F26" s="42" t="str">
        <f t="shared" si="3"/>
        <v/>
      </c>
      <c r="G26" s="42" t="str">
        <f t="shared" si="4"/>
        <v/>
      </c>
      <c r="H26" s="38"/>
    </row>
    <row r="27" spans="1:8" x14ac:dyDescent="0.25">
      <c r="A27" s="66" t="s">
        <v>9</v>
      </c>
      <c r="B27" s="58" t="str">
        <f>VLOOKUP(A27,SE!$A$1:$B$8,2,FALSE)</f>
        <v>-</v>
      </c>
      <c r="C27" s="57"/>
      <c r="D27" s="59" t="str">
        <f>IF(C27="","", C27*B27)</f>
        <v/>
      </c>
      <c r="E27" s="60" t="str">
        <f t="shared" si="2"/>
        <v/>
      </c>
      <c r="F27" s="42" t="str">
        <f t="shared" si="3"/>
        <v/>
      </c>
      <c r="G27" s="42" t="str">
        <f t="shared" si="4"/>
        <v/>
      </c>
      <c r="H27" s="38"/>
    </row>
    <row r="28" spans="1:8" x14ac:dyDescent="0.25">
      <c r="A28" s="61" t="s">
        <v>30</v>
      </c>
      <c r="B28" s="63"/>
      <c r="C28" s="63"/>
      <c r="D28" s="61"/>
      <c r="E28" s="63"/>
      <c r="F28" s="62" t="str">
        <f t="shared" si="3"/>
        <v/>
      </c>
      <c r="G28" s="62" t="str">
        <f t="shared" si="4"/>
        <v/>
      </c>
      <c r="H28" s="38"/>
    </row>
    <row r="29" spans="1:8" x14ac:dyDescent="0.25">
      <c r="A29" s="66" t="s">
        <v>9</v>
      </c>
      <c r="B29" s="58" t="str">
        <f>VLOOKUP(A29,SE!$A$1:$B$8,2,FALSE)</f>
        <v>-</v>
      </c>
      <c r="C29" s="57"/>
      <c r="D29" s="59" t="str">
        <f>IF(C29="","", C29*B29)</f>
        <v/>
      </c>
      <c r="E29" s="60" t="str">
        <f t="shared" ref="E29:E33" si="5">IF(D29="","", D29*0.4)</f>
        <v/>
      </c>
      <c r="F29" s="42" t="str">
        <f t="shared" si="3"/>
        <v/>
      </c>
      <c r="G29" s="42" t="str">
        <f t="shared" si="4"/>
        <v/>
      </c>
      <c r="H29" s="38"/>
    </row>
    <row r="30" spans="1:8" x14ac:dyDescent="0.25">
      <c r="A30" s="66" t="s">
        <v>9</v>
      </c>
      <c r="B30" s="58" t="str">
        <f>VLOOKUP(A30,SE!$A$1:$B$8,2,FALSE)</f>
        <v>-</v>
      </c>
      <c r="C30" s="57"/>
      <c r="D30" s="59" t="str">
        <f>IF(C30="","", C30*B30)</f>
        <v/>
      </c>
      <c r="E30" s="60" t="str">
        <f t="shared" si="5"/>
        <v/>
      </c>
      <c r="F30" s="42" t="str">
        <f t="shared" si="3"/>
        <v/>
      </c>
      <c r="G30" s="42" t="str">
        <f t="shared" si="4"/>
        <v/>
      </c>
      <c r="H30" s="38"/>
    </row>
    <row r="31" spans="1:8" x14ac:dyDescent="0.25">
      <c r="A31" s="66" t="s">
        <v>9</v>
      </c>
      <c r="B31" s="58" t="str">
        <f>VLOOKUP(A31,SE!$A$1:$B$8,2,FALSE)</f>
        <v>-</v>
      </c>
      <c r="C31" s="57"/>
      <c r="D31" s="59" t="str">
        <f>IF(C31="","", C31*B31)</f>
        <v/>
      </c>
      <c r="E31" s="60" t="str">
        <f t="shared" si="5"/>
        <v/>
      </c>
      <c r="F31" s="42" t="str">
        <f t="shared" si="3"/>
        <v/>
      </c>
      <c r="G31" s="42" t="str">
        <f t="shared" si="4"/>
        <v/>
      </c>
      <c r="H31" s="38"/>
    </row>
    <row r="32" spans="1:8" x14ac:dyDescent="0.25">
      <c r="A32" s="66" t="s">
        <v>9</v>
      </c>
      <c r="B32" s="58" t="str">
        <f>VLOOKUP(A32,SE!$A$1:$B$8,2,FALSE)</f>
        <v>-</v>
      </c>
      <c r="C32" s="57"/>
      <c r="D32" s="59" t="str">
        <f>IF(C32="","", C32*B32)</f>
        <v/>
      </c>
      <c r="E32" s="60" t="str">
        <f t="shared" si="5"/>
        <v/>
      </c>
      <c r="F32" s="42" t="str">
        <f t="shared" si="3"/>
        <v/>
      </c>
      <c r="G32" s="42" t="str">
        <f t="shared" si="4"/>
        <v/>
      </c>
      <c r="H32" s="38"/>
    </row>
    <row r="33" spans="1:8" x14ac:dyDescent="0.25">
      <c r="A33" s="66" t="s">
        <v>9</v>
      </c>
      <c r="B33" s="58" t="str">
        <f>VLOOKUP(A33,SE!$A$1:$B$8,2,FALSE)</f>
        <v>-</v>
      </c>
      <c r="C33" s="57"/>
      <c r="D33" s="59" t="str">
        <f>IF(C33="","", C33*B33)</f>
        <v/>
      </c>
      <c r="E33" s="60" t="str">
        <f t="shared" si="5"/>
        <v/>
      </c>
      <c r="F33" s="42" t="str">
        <f t="shared" si="3"/>
        <v/>
      </c>
      <c r="G33" s="42" t="str">
        <f t="shared" si="4"/>
        <v/>
      </c>
      <c r="H33" s="38"/>
    </row>
    <row r="34" spans="1:8" x14ac:dyDescent="0.25">
      <c r="A34" s="61" t="s">
        <v>31</v>
      </c>
      <c r="B34" s="61"/>
      <c r="C34" s="61"/>
      <c r="D34" s="61"/>
      <c r="E34" s="61"/>
      <c r="F34" s="62" t="str">
        <f t="shared" si="3"/>
        <v/>
      </c>
      <c r="G34" s="62" t="str">
        <f t="shared" si="4"/>
        <v/>
      </c>
      <c r="H34" s="38"/>
    </row>
    <row r="35" spans="1:8" x14ac:dyDescent="0.25">
      <c r="A35" s="66" t="s">
        <v>9</v>
      </c>
      <c r="B35" s="58" t="str">
        <f>VLOOKUP(A35,SE!$A$1:$B$8,2,FALSE)</f>
        <v>-</v>
      </c>
      <c r="C35" s="57"/>
      <c r="D35" s="59" t="str">
        <f>IF(C35="","", C35*B35)</f>
        <v/>
      </c>
      <c r="E35" s="60" t="str">
        <f t="shared" ref="E35:E39" si="6">IF(D35="","", D35*0.4)</f>
        <v/>
      </c>
      <c r="F35" s="42" t="str">
        <f t="shared" si="3"/>
        <v/>
      </c>
      <c r="G35" s="42" t="str">
        <f t="shared" si="4"/>
        <v/>
      </c>
      <c r="H35" s="38"/>
    </row>
    <row r="36" spans="1:8" x14ac:dyDescent="0.25">
      <c r="A36" s="66" t="s">
        <v>9</v>
      </c>
      <c r="B36" s="58" t="str">
        <f>VLOOKUP(A36,SE!$A$1:$B$8,2,FALSE)</f>
        <v>-</v>
      </c>
      <c r="C36" s="57"/>
      <c r="D36" s="59" t="str">
        <f>IF(C36="","", C36*B36)</f>
        <v/>
      </c>
      <c r="E36" s="60" t="str">
        <f t="shared" si="6"/>
        <v/>
      </c>
      <c r="F36" s="42" t="str">
        <f t="shared" si="3"/>
        <v/>
      </c>
      <c r="G36" s="42" t="str">
        <f t="shared" si="4"/>
        <v/>
      </c>
      <c r="H36" s="38"/>
    </row>
    <row r="37" spans="1:8" x14ac:dyDescent="0.25">
      <c r="A37" s="66" t="s">
        <v>9</v>
      </c>
      <c r="B37" s="58" t="str">
        <f>VLOOKUP(A37,SE!$A$1:$B$8,2,FALSE)</f>
        <v>-</v>
      </c>
      <c r="C37" s="57"/>
      <c r="D37" s="59" t="str">
        <f>IF(C37="","", C37*B37)</f>
        <v/>
      </c>
      <c r="E37" s="60" t="str">
        <f t="shared" si="6"/>
        <v/>
      </c>
      <c r="F37" s="42" t="str">
        <f t="shared" si="3"/>
        <v/>
      </c>
      <c r="G37" s="42" t="str">
        <f t="shared" si="4"/>
        <v/>
      </c>
      <c r="H37" s="38"/>
    </row>
    <row r="38" spans="1:8" x14ac:dyDescent="0.25">
      <c r="A38" s="66" t="s">
        <v>9</v>
      </c>
      <c r="B38" s="58" t="str">
        <f>VLOOKUP(A38,SE!$A$1:$B$8,2,FALSE)</f>
        <v>-</v>
      </c>
      <c r="C38" s="57"/>
      <c r="D38" s="59" t="str">
        <f>IF(C38="","", C38*B38)</f>
        <v/>
      </c>
      <c r="E38" s="60" t="str">
        <f t="shared" si="6"/>
        <v/>
      </c>
      <c r="F38" s="42" t="str">
        <f t="shared" ref="F38:G39" si="7">IF(D38="","", D38*$B$10)</f>
        <v/>
      </c>
      <c r="G38" s="42" t="str">
        <f t="shared" si="7"/>
        <v/>
      </c>
      <c r="H38" s="38"/>
    </row>
    <row r="39" spans="1:8" x14ac:dyDescent="0.25">
      <c r="A39" s="66" t="s">
        <v>9</v>
      </c>
      <c r="B39" s="58" t="str">
        <f>VLOOKUP(A39,SE!$A$1:$B$8,2,FALSE)</f>
        <v>-</v>
      </c>
      <c r="C39" s="57"/>
      <c r="D39" s="59" t="str">
        <f>IF(C39="","", C39*B39)</f>
        <v/>
      </c>
      <c r="E39" s="60" t="str">
        <f t="shared" si="6"/>
        <v/>
      </c>
      <c r="F39" s="42" t="str">
        <f t="shared" si="7"/>
        <v/>
      </c>
      <c r="G39" s="42" t="str">
        <f t="shared" si="7"/>
        <v/>
      </c>
      <c r="H39" s="38"/>
    </row>
    <row r="40" spans="1:8" x14ac:dyDescent="0.25">
      <c r="A40" s="61" t="s">
        <v>32</v>
      </c>
      <c r="B40" s="61"/>
      <c r="C40" s="61"/>
      <c r="D40" s="61"/>
      <c r="E40" s="61"/>
      <c r="F40" s="62" t="str">
        <f>IF(D40="","", D40*$B$10)</f>
        <v/>
      </c>
      <c r="G40" s="62" t="str">
        <f>IF(E40="","", E40*$B$10)</f>
        <v/>
      </c>
      <c r="H40" s="38"/>
    </row>
    <row r="41" spans="1:8" x14ac:dyDescent="0.25">
      <c r="A41" s="66" t="s">
        <v>9</v>
      </c>
      <c r="B41" s="58" t="str">
        <f>VLOOKUP(A41,SE!$A$1:$B$8,2,FALSE)</f>
        <v>-</v>
      </c>
      <c r="C41" s="57"/>
      <c r="D41" s="59" t="str">
        <f>IF(C41="","", C41*B41)</f>
        <v/>
      </c>
      <c r="E41" s="60" t="str">
        <f t="shared" ref="E41:E45" si="8">IF(D41="","", D41*0.4)</f>
        <v/>
      </c>
      <c r="F41" s="42" t="str">
        <f t="shared" ref="F41:G45" si="9">IF(D41="","", D41*$B$10)</f>
        <v/>
      </c>
      <c r="G41" s="42" t="str">
        <f t="shared" si="9"/>
        <v/>
      </c>
      <c r="H41" s="38"/>
    </row>
    <row r="42" spans="1:8" x14ac:dyDescent="0.25">
      <c r="A42" s="66" t="s">
        <v>9</v>
      </c>
      <c r="B42" s="58" t="str">
        <f>VLOOKUP(A42,SE!$A$1:$B$8,2,FALSE)</f>
        <v>-</v>
      </c>
      <c r="C42" s="57"/>
      <c r="D42" s="59" t="str">
        <f>IF(C42="","", C42*B42)</f>
        <v/>
      </c>
      <c r="E42" s="60" t="str">
        <f t="shared" si="8"/>
        <v/>
      </c>
      <c r="F42" s="42" t="str">
        <f t="shared" si="9"/>
        <v/>
      </c>
      <c r="G42" s="42" t="str">
        <f t="shared" si="9"/>
        <v/>
      </c>
      <c r="H42" s="38"/>
    </row>
    <row r="43" spans="1:8" x14ac:dyDescent="0.25">
      <c r="A43" s="66" t="s">
        <v>9</v>
      </c>
      <c r="B43" s="58" t="str">
        <f>VLOOKUP(A43,SE!$A$1:$B$8,2,FALSE)</f>
        <v>-</v>
      </c>
      <c r="C43" s="57"/>
      <c r="D43" s="59" t="str">
        <f>IF(C43="","", C43*B43)</f>
        <v/>
      </c>
      <c r="E43" s="60" t="str">
        <f t="shared" si="8"/>
        <v/>
      </c>
      <c r="F43" s="42" t="str">
        <f t="shared" si="9"/>
        <v/>
      </c>
      <c r="G43" s="42" t="str">
        <f t="shared" si="9"/>
        <v/>
      </c>
      <c r="H43" s="38"/>
    </row>
    <row r="44" spans="1:8" x14ac:dyDescent="0.25">
      <c r="A44" s="66" t="s">
        <v>9</v>
      </c>
      <c r="B44" s="58" t="str">
        <f>VLOOKUP(A44,SE!$A$1:$B$8,2,FALSE)</f>
        <v>-</v>
      </c>
      <c r="C44" s="57"/>
      <c r="D44" s="59" t="str">
        <f>IF(C44="","", C44*B44)</f>
        <v/>
      </c>
      <c r="E44" s="60" t="str">
        <f t="shared" si="8"/>
        <v/>
      </c>
      <c r="F44" s="42" t="str">
        <f t="shared" si="9"/>
        <v/>
      </c>
      <c r="G44" s="42" t="str">
        <f t="shared" si="9"/>
        <v/>
      </c>
      <c r="H44" s="38"/>
    </row>
    <row r="45" spans="1:8" x14ac:dyDescent="0.25">
      <c r="A45" s="66" t="s">
        <v>9</v>
      </c>
      <c r="B45" s="58" t="str">
        <f>VLOOKUP(A45,SE!$A$1:$B$8,2,FALSE)</f>
        <v>-</v>
      </c>
      <c r="C45" s="57"/>
      <c r="D45" s="59" t="str">
        <f>IF(C45="","", C45*B45)</f>
        <v/>
      </c>
      <c r="E45" s="60" t="str">
        <f t="shared" si="8"/>
        <v/>
      </c>
      <c r="F45" s="42" t="str">
        <f t="shared" si="9"/>
        <v/>
      </c>
      <c r="G45" s="42" t="str">
        <f t="shared" si="9"/>
        <v/>
      </c>
      <c r="H45" s="38"/>
    </row>
    <row r="46" spans="1:8" x14ac:dyDescent="0.25">
      <c r="A46" s="61" t="s">
        <v>48</v>
      </c>
      <c r="B46" s="61"/>
      <c r="C46" s="61"/>
      <c r="D46" s="61"/>
      <c r="E46" s="61"/>
      <c r="F46" s="62" t="str">
        <f t="shared" ref="F46:G51" si="10">IF(D46="","", D46*$B$10)</f>
        <v/>
      </c>
      <c r="G46" s="62" t="str">
        <f t="shared" si="10"/>
        <v/>
      </c>
      <c r="H46" s="38"/>
    </row>
    <row r="47" spans="1:8" x14ac:dyDescent="0.25">
      <c r="A47" s="66" t="s">
        <v>9</v>
      </c>
      <c r="B47" s="58" t="str">
        <f>VLOOKUP(A47,SE!$A$1:$B$8,2,FALSE)</f>
        <v>-</v>
      </c>
      <c r="C47" s="57"/>
      <c r="D47" s="59" t="str">
        <f>IF(C47="","", C47*B47)</f>
        <v/>
      </c>
      <c r="E47" s="60" t="str">
        <f t="shared" ref="E47:E51" si="11">IF(D47="","", D47*0.4)</f>
        <v/>
      </c>
      <c r="F47" s="42" t="str">
        <f t="shared" si="10"/>
        <v/>
      </c>
      <c r="G47" s="42" t="str">
        <f t="shared" si="10"/>
        <v/>
      </c>
      <c r="H47" s="38"/>
    </row>
    <row r="48" spans="1:8" x14ac:dyDescent="0.25">
      <c r="A48" s="66" t="s">
        <v>9</v>
      </c>
      <c r="B48" s="58" t="str">
        <f>VLOOKUP(A48,SE!$A$1:$B$8,2,FALSE)</f>
        <v>-</v>
      </c>
      <c r="C48" s="57"/>
      <c r="D48" s="59" t="str">
        <f>IF(C48="","", C48*B48)</f>
        <v/>
      </c>
      <c r="E48" s="60" t="str">
        <f t="shared" si="11"/>
        <v/>
      </c>
      <c r="F48" s="42" t="str">
        <f t="shared" si="10"/>
        <v/>
      </c>
      <c r="G48" s="42" t="str">
        <f t="shared" si="10"/>
        <v/>
      </c>
      <c r="H48" s="38"/>
    </row>
    <row r="49" spans="1:8" x14ac:dyDescent="0.25">
      <c r="A49" s="66" t="s">
        <v>9</v>
      </c>
      <c r="B49" s="58" t="str">
        <f>VLOOKUP(A49,SE!$A$1:$B$8,2,FALSE)</f>
        <v>-</v>
      </c>
      <c r="C49" s="57"/>
      <c r="D49" s="59" t="str">
        <f>IF(C49="","", C49*B49)</f>
        <v/>
      </c>
      <c r="E49" s="60" t="str">
        <f t="shared" si="11"/>
        <v/>
      </c>
      <c r="F49" s="42" t="str">
        <f t="shared" si="10"/>
        <v/>
      </c>
      <c r="G49" s="42" t="str">
        <f t="shared" si="10"/>
        <v/>
      </c>
      <c r="H49" s="38"/>
    </row>
    <row r="50" spans="1:8" x14ac:dyDescent="0.25">
      <c r="A50" s="66" t="s">
        <v>9</v>
      </c>
      <c r="B50" s="58" t="str">
        <f>VLOOKUP(A50,SE!$A$1:$B$8,2,FALSE)</f>
        <v>-</v>
      </c>
      <c r="C50" s="57"/>
      <c r="D50" s="59" t="str">
        <f>IF(C50="","", C50*B50)</f>
        <v/>
      </c>
      <c r="E50" s="60" t="str">
        <f t="shared" si="11"/>
        <v/>
      </c>
      <c r="F50" s="42" t="str">
        <f t="shared" si="10"/>
        <v/>
      </c>
      <c r="G50" s="42" t="str">
        <f t="shared" si="10"/>
        <v/>
      </c>
      <c r="H50" s="38"/>
    </row>
    <row r="51" spans="1:8" x14ac:dyDescent="0.25">
      <c r="A51" s="66" t="s">
        <v>9</v>
      </c>
      <c r="B51" s="58" t="str">
        <f>VLOOKUP(A51,SE!$A$1:$B$8,2,FALSE)</f>
        <v>-</v>
      </c>
      <c r="C51" s="57"/>
      <c r="D51" s="59" t="str">
        <f>IF(C51="","", C51*B51)</f>
        <v/>
      </c>
      <c r="E51" s="60" t="str">
        <f t="shared" si="11"/>
        <v/>
      </c>
      <c r="F51" s="42" t="str">
        <f t="shared" si="10"/>
        <v/>
      </c>
      <c r="G51" s="42" t="str">
        <f t="shared" si="10"/>
        <v/>
      </c>
      <c r="H51" s="38"/>
    </row>
    <row r="52" spans="1:8" x14ac:dyDescent="0.25">
      <c r="A52" s="84" t="s">
        <v>49</v>
      </c>
      <c r="B52" s="85"/>
      <c r="C52" s="85"/>
      <c r="D52" s="86">
        <f>SUM(D17:D51)</f>
        <v>0</v>
      </c>
      <c r="E52" s="86">
        <f>SUM(E17:E51)</f>
        <v>0</v>
      </c>
      <c r="F52" s="43">
        <f>SUM(F17:F51)</f>
        <v>0</v>
      </c>
      <c r="G52" s="43">
        <f>SUM(G17:G51)</f>
        <v>0</v>
      </c>
      <c r="H52" s="38"/>
    </row>
    <row r="53" spans="1:8" ht="15.75" x14ac:dyDescent="0.25">
      <c r="A53" s="84"/>
      <c r="B53" s="85"/>
      <c r="C53" s="85"/>
      <c r="D53" s="86"/>
      <c r="E53" s="86"/>
      <c r="F53" s="87">
        <f>+F52+G52</f>
        <v>0</v>
      </c>
      <c r="G53" s="87"/>
      <c r="H53" s="38"/>
    </row>
    <row r="54" spans="1:8" x14ac:dyDescent="0.25">
      <c r="A54" s="75"/>
      <c r="D54" s="38"/>
      <c r="E54" s="38"/>
      <c r="F54" s="44"/>
      <c r="G54" s="44"/>
    </row>
    <row r="55" spans="1:8" ht="23.25" customHeight="1" x14ac:dyDescent="0.25">
      <c r="A55" s="80" t="s">
        <v>22</v>
      </c>
      <c r="B55" s="80"/>
      <c r="C55" s="80"/>
      <c r="D55" s="80"/>
      <c r="E55" s="80"/>
      <c r="F55" s="80"/>
      <c r="G55" s="80"/>
    </row>
    <row r="56" spans="1:8" ht="33" customHeight="1" x14ac:dyDescent="0.25">
      <c r="A56" s="88" t="s">
        <v>44</v>
      </c>
      <c r="B56" s="89" t="s">
        <v>27</v>
      </c>
      <c r="C56" s="89" t="s">
        <v>21</v>
      </c>
      <c r="D56" s="90" t="s">
        <v>37</v>
      </c>
      <c r="E56" s="91" t="s">
        <v>38</v>
      </c>
      <c r="F56" s="83" t="s">
        <v>36</v>
      </c>
      <c r="G56" s="83"/>
    </row>
    <row r="57" spans="1:8" ht="36.75" x14ac:dyDescent="0.25">
      <c r="A57" s="88"/>
      <c r="B57" s="89"/>
      <c r="C57" s="89"/>
      <c r="D57" s="90"/>
      <c r="E57" s="92"/>
      <c r="F57" s="41" t="s">
        <v>46</v>
      </c>
      <c r="G57" s="45" t="s">
        <v>45</v>
      </c>
    </row>
    <row r="58" spans="1:8" x14ac:dyDescent="0.25">
      <c r="A58" s="61" t="s">
        <v>28</v>
      </c>
      <c r="B58" s="61"/>
      <c r="C58" s="61"/>
      <c r="D58" s="61"/>
      <c r="E58" s="61"/>
      <c r="F58" s="64"/>
      <c r="G58" s="64"/>
    </row>
    <row r="59" spans="1:8" x14ac:dyDescent="0.25">
      <c r="A59" s="66" t="s">
        <v>9</v>
      </c>
      <c r="B59" s="58" t="str">
        <f>VLOOKUP(A59,SE!$A$1:$B$8,2,FALSE)</f>
        <v>-</v>
      </c>
      <c r="C59" s="57"/>
      <c r="D59" s="59" t="str">
        <f>IF(C59="","", C59*B59)</f>
        <v/>
      </c>
      <c r="E59" s="60" t="str">
        <f t="shared" ref="E59:E63" si="12">IF(D59="","", D59*0.4)</f>
        <v/>
      </c>
      <c r="F59" s="42" t="str">
        <f>IF(D59="","", D59*$B$10)</f>
        <v/>
      </c>
      <c r="G59" s="42" t="str">
        <f>IF(E59="","", E59*$B$10)</f>
        <v/>
      </c>
      <c r="H59" s="38"/>
    </row>
    <row r="60" spans="1:8" x14ac:dyDescent="0.25">
      <c r="A60" s="66" t="s">
        <v>9</v>
      </c>
      <c r="B60" s="58" t="str">
        <f>VLOOKUP(A60,SE!$A$1:$B$8,2,FALSE)</f>
        <v>-</v>
      </c>
      <c r="C60" s="57"/>
      <c r="D60" s="59" t="str">
        <f>IF(C60="","", C60*B60)</f>
        <v/>
      </c>
      <c r="E60" s="60" t="str">
        <f t="shared" si="12"/>
        <v/>
      </c>
      <c r="F60" s="42" t="str">
        <f t="shared" ref="F60:F93" si="13">IF(D60="","", D60*$B$10)</f>
        <v/>
      </c>
      <c r="G60" s="42" t="str">
        <f t="shared" ref="G60:G93" si="14">IF(E60="","", E60*$B$10)</f>
        <v/>
      </c>
      <c r="H60" s="38"/>
    </row>
    <row r="61" spans="1:8" x14ac:dyDescent="0.25">
      <c r="A61" s="66" t="s">
        <v>9</v>
      </c>
      <c r="B61" s="58" t="str">
        <f>VLOOKUP(A61,SE!$A$1:$B$8,2,FALSE)</f>
        <v>-</v>
      </c>
      <c r="C61" s="57"/>
      <c r="D61" s="59" t="str">
        <f>IF(C61="","", C61*B61)</f>
        <v/>
      </c>
      <c r="E61" s="60" t="str">
        <f t="shared" si="12"/>
        <v/>
      </c>
      <c r="F61" s="42" t="str">
        <f t="shared" si="13"/>
        <v/>
      </c>
      <c r="G61" s="42" t="str">
        <f t="shared" si="14"/>
        <v/>
      </c>
      <c r="H61" s="38"/>
    </row>
    <row r="62" spans="1:8" x14ac:dyDescent="0.25">
      <c r="A62" s="66" t="s">
        <v>9</v>
      </c>
      <c r="B62" s="58" t="str">
        <f>VLOOKUP(A62,SE!$A$1:$B$8,2,FALSE)</f>
        <v>-</v>
      </c>
      <c r="C62" s="57"/>
      <c r="D62" s="59" t="str">
        <f>IF(C62="","", C62*B62)</f>
        <v/>
      </c>
      <c r="E62" s="60" t="str">
        <f t="shared" si="12"/>
        <v/>
      </c>
      <c r="F62" s="42" t="str">
        <f t="shared" si="13"/>
        <v/>
      </c>
      <c r="G62" s="42" t="str">
        <f t="shared" si="14"/>
        <v/>
      </c>
      <c r="H62" s="38"/>
    </row>
    <row r="63" spans="1:8" x14ac:dyDescent="0.25">
      <c r="A63" s="66" t="s">
        <v>9</v>
      </c>
      <c r="B63" s="58" t="str">
        <f>VLOOKUP(A63,SE!$A$1:$B$8,2,FALSE)</f>
        <v>-</v>
      </c>
      <c r="C63" s="57"/>
      <c r="D63" s="59" t="str">
        <f>IF(C63="","", C63*B63)</f>
        <v/>
      </c>
      <c r="E63" s="60" t="str">
        <f t="shared" si="12"/>
        <v/>
      </c>
      <c r="F63" s="42" t="str">
        <f t="shared" si="13"/>
        <v/>
      </c>
      <c r="G63" s="42" t="str">
        <f t="shared" si="14"/>
        <v/>
      </c>
      <c r="H63" s="38"/>
    </row>
    <row r="64" spans="1:8" x14ac:dyDescent="0.25">
      <c r="A64" s="61" t="s">
        <v>29</v>
      </c>
      <c r="B64" s="61"/>
      <c r="C64" s="61"/>
      <c r="D64" s="61"/>
      <c r="E64" s="61"/>
      <c r="F64" s="62" t="str">
        <f t="shared" si="13"/>
        <v/>
      </c>
      <c r="G64" s="62" t="str">
        <f t="shared" si="14"/>
        <v/>
      </c>
      <c r="H64" s="38"/>
    </row>
    <row r="65" spans="1:8" x14ac:dyDescent="0.25">
      <c r="A65" s="66" t="s">
        <v>9</v>
      </c>
      <c r="B65" s="58" t="str">
        <f>VLOOKUP(A65,SE!$A$1:$B$8,2,FALSE)</f>
        <v>-</v>
      </c>
      <c r="C65" s="57"/>
      <c r="D65" s="59" t="str">
        <f>IF(C65="","", C65*B65)</f>
        <v/>
      </c>
      <c r="E65" s="60" t="str">
        <f t="shared" ref="E65:E69" si="15">IF(D65="","", D65*0.4)</f>
        <v/>
      </c>
      <c r="F65" s="42" t="str">
        <f t="shared" si="13"/>
        <v/>
      </c>
      <c r="G65" s="42" t="str">
        <f t="shared" si="14"/>
        <v/>
      </c>
      <c r="H65" s="38"/>
    </row>
    <row r="66" spans="1:8" x14ac:dyDescent="0.25">
      <c r="A66" s="66" t="s">
        <v>9</v>
      </c>
      <c r="B66" s="58" t="str">
        <f>VLOOKUP(A66,SE!$A$1:$B$8,2,FALSE)</f>
        <v>-</v>
      </c>
      <c r="C66" s="57"/>
      <c r="D66" s="59" t="str">
        <f>IF(C66="","", C66*B66)</f>
        <v/>
      </c>
      <c r="E66" s="60" t="str">
        <f t="shared" si="15"/>
        <v/>
      </c>
      <c r="F66" s="42" t="str">
        <f t="shared" si="13"/>
        <v/>
      </c>
      <c r="G66" s="42" t="str">
        <f t="shared" si="14"/>
        <v/>
      </c>
      <c r="H66" s="38"/>
    </row>
    <row r="67" spans="1:8" x14ac:dyDescent="0.25">
      <c r="A67" s="66" t="s">
        <v>9</v>
      </c>
      <c r="B67" s="58" t="str">
        <f>VLOOKUP(A67,SE!$A$1:$B$8,2,FALSE)</f>
        <v>-</v>
      </c>
      <c r="C67" s="57"/>
      <c r="D67" s="59" t="str">
        <f>IF(C67="","", C67*B67)</f>
        <v/>
      </c>
      <c r="E67" s="60" t="str">
        <f t="shared" si="15"/>
        <v/>
      </c>
      <c r="F67" s="42" t="str">
        <f t="shared" si="13"/>
        <v/>
      </c>
      <c r="G67" s="42" t="str">
        <f t="shared" si="14"/>
        <v/>
      </c>
      <c r="H67" s="38"/>
    </row>
    <row r="68" spans="1:8" x14ac:dyDescent="0.25">
      <c r="A68" s="66" t="s">
        <v>9</v>
      </c>
      <c r="B68" s="58" t="str">
        <f>VLOOKUP(A68,SE!$A$1:$B$8,2,FALSE)</f>
        <v>-</v>
      </c>
      <c r="C68" s="57"/>
      <c r="D68" s="59" t="str">
        <f t="shared" ref="D68:D69" si="16">IF(C68="","", C68*B68)</f>
        <v/>
      </c>
      <c r="E68" s="60" t="str">
        <f t="shared" si="15"/>
        <v/>
      </c>
      <c r="F68" s="42" t="str">
        <f t="shared" si="13"/>
        <v/>
      </c>
      <c r="G68" s="42" t="str">
        <f t="shared" si="14"/>
        <v/>
      </c>
      <c r="H68" s="38"/>
    </row>
    <row r="69" spans="1:8" x14ac:dyDescent="0.25">
      <c r="A69" s="66" t="s">
        <v>9</v>
      </c>
      <c r="B69" s="58" t="str">
        <f>VLOOKUP(A69,SE!$A$1:$B$8,2,FALSE)</f>
        <v>-</v>
      </c>
      <c r="C69" s="57"/>
      <c r="D69" s="59" t="str">
        <f t="shared" si="16"/>
        <v/>
      </c>
      <c r="E69" s="60" t="str">
        <f t="shared" si="15"/>
        <v/>
      </c>
      <c r="F69" s="42" t="str">
        <f t="shared" si="13"/>
        <v/>
      </c>
      <c r="G69" s="42" t="str">
        <f t="shared" si="14"/>
        <v/>
      </c>
      <c r="H69" s="38"/>
    </row>
    <row r="70" spans="1:8" x14ac:dyDescent="0.25">
      <c r="A70" s="61" t="s">
        <v>30</v>
      </c>
      <c r="B70" s="63"/>
      <c r="C70" s="63"/>
      <c r="D70" s="61"/>
      <c r="E70" s="63"/>
      <c r="F70" s="62" t="str">
        <f t="shared" si="13"/>
        <v/>
      </c>
      <c r="G70" s="62" t="str">
        <f t="shared" si="14"/>
        <v/>
      </c>
      <c r="H70" s="38"/>
    </row>
    <row r="71" spans="1:8" x14ac:dyDescent="0.25">
      <c r="A71" s="66" t="s">
        <v>9</v>
      </c>
      <c r="B71" s="58" t="str">
        <f>VLOOKUP(A71,SE!$A$1:$B$8,2,FALSE)</f>
        <v>-</v>
      </c>
      <c r="C71" s="57"/>
      <c r="D71" s="59" t="str">
        <f>IF(C71="","", C71*B71)</f>
        <v/>
      </c>
      <c r="E71" s="60" t="str">
        <f t="shared" ref="E71:E75" si="17">IF(D71="","", D71*0.4)</f>
        <v/>
      </c>
      <c r="F71" s="42" t="str">
        <f t="shared" si="13"/>
        <v/>
      </c>
      <c r="G71" s="42" t="str">
        <f t="shared" si="14"/>
        <v/>
      </c>
      <c r="H71" s="38"/>
    </row>
    <row r="72" spans="1:8" x14ac:dyDescent="0.25">
      <c r="A72" s="66" t="s">
        <v>9</v>
      </c>
      <c r="B72" s="58" t="str">
        <f>VLOOKUP(A72,SE!$A$1:$B$8,2,FALSE)</f>
        <v>-</v>
      </c>
      <c r="C72" s="57"/>
      <c r="D72" s="59" t="str">
        <f>IF(C72="","", C72*B72)</f>
        <v/>
      </c>
      <c r="E72" s="60" t="str">
        <f t="shared" si="17"/>
        <v/>
      </c>
      <c r="F72" s="42" t="str">
        <f t="shared" si="13"/>
        <v/>
      </c>
      <c r="G72" s="42" t="str">
        <f t="shared" si="14"/>
        <v/>
      </c>
      <c r="H72" s="38"/>
    </row>
    <row r="73" spans="1:8" x14ac:dyDescent="0.25">
      <c r="A73" s="66" t="s">
        <v>9</v>
      </c>
      <c r="B73" s="58" t="str">
        <f>VLOOKUP(A73,SE!$A$1:$B$8,2,FALSE)</f>
        <v>-</v>
      </c>
      <c r="C73" s="57"/>
      <c r="D73" s="59" t="str">
        <f>IF(C73="","", C73*B73)</f>
        <v/>
      </c>
      <c r="E73" s="60" t="str">
        <f t="shared" si="17"/>
        <v/>
      </c>
      <c r="F73" s="42" t="str">
        <f t="shared" si="13"/>
        <v/>
      </c>
      <c r="G73" s="42" t="str">
        <f t="shared" si="14"/>
        <v/>
      </c>
      <c r="H73" s="38"/>
    </row>
    <row r="74" spans="1:8" x14ac:dyDescent="0.25">
      <c r="A74" s="66" t="s">
        <v>9</v>
      </c>
      <c r="B74" s="58" t="str">
        <f>VLOOKUP(A74,SE!$A$1:$B$8,2,FALSE)</f>
        <v>-</v>
      </c>
      <c r="C74" s="71"/>
      <c r="D74" s="59" t="str">
        <f t="shared" ref="D74:D75" si="18">IF(C74="","", C74*B74)</f>
        <v/>
      </c>
      <c r="E74" s="60" t="str">
        <f t="shared" si="17"/>
        <v/>
      </c>
      <c r="F74" s="42" t="str">
        <f t="shared" si="13"/>
        <v/>
      </c>
      <c r="G74" s="42" t="str">
        <f t="shared" si="14"/>
        <v/>
      </c>
      <c r="H74" s="38"/>
    </row>
    <row r="75" spans="1:8" x14ac:dyDescent="0.25">
      <c r="A75" s="66" t="s">
        <v>9</v>
      </c>
      <c r="B75" s="58" t="str">
        <f>VLOOKUP(A75,SE!$A$1:$B$8,2,FALSE)</f>
        <v>-</v>
      </c>
      <c r="C75" s="57"/>
      <c r="D75" s="59" t="str">
        <f t="shared" si="18"/>
        <v/>
      </c>
      <c r="E75" s="60" t="str">
        <f t="shared" si="17"/>
        <v/>
      </c>
      <c r="F75" s="42" t="str">
        <f t="shared" si="13"/>
        <v/>
      </c>
      <c r="G75" s="42" t="str">
        <f t="shared" si="14"/>
        <v/>
      </c>
      <c r="H75" s="38"/>
    </row>
    <row r="76" spans="1:8" x14ac:dyDescent="0.25">
      <c r="A76" s="61" t="s">
        <v>31</v>
      </c>
      <c r="B76" s="61"/>
      <c r="C76" s="61"/>
      <c r="D76" s="61"/>
      <c r="E76" s="61"/>
      <c r="F76" s="62" t="str">
        <f t="shared" si="13"/>
        <v/>
      </c>
      <c r="G76" s="62" t="str">
        <f t="shared" si="14"/>
        <v/>
      </c>
      <c r="H76" s="38"/>
    </row>
    <row r="77" spans="1:8" x14ac:dyDescent="0.25">
      <c r="A77" s="66" t="s">
        <v>9</v>
      </c>
      <c r="B77" s="58" t="str">
        <f>VLOOKUP(A77,SE!$A$1:$B$8,2,FALSE)</f>
        <v>-</v>
      </c>
      <c r="C77" s="57"/>
      <c r="D77" s="59" t="str">
        <f>IF(C77="","", C77*B77)</f>
        <v/>
      </c>
      <c r="E77" s="60" t="str">
        <f t="shared" ref="E77:E81" si="19">IF(D77="","", D77*0.4)</f>
        <v/>
      </c>
      <c r="F77" s="42" t="str">
        <f t="shared" si="13"/>
        <v/>
      </c>
      <c r="G77" s="42" t="str">
        <f t="shared" si="14"/>
        <v/>
      </c>
      <c r="H77" s="38"/>
    </row>
    <row r="78" spans="1:8" x14ac:dyDescent="0.25">
      <c r="A78" s="66" t="s">
        <v>9</v>
      </c>
      <c r="B78" s="58" t="str">
        <f>VLOOKUP(A78,SE!$A$1:$B$8,2,FALSE)</f>
        <v>-</v>
      </c>
      <c r="C78" s="57"/>
      <c r="D78" s="59" t="str">
        <f t="shared" ref="D78:D81" si="20">IF(C78="","", C78*B78)</f>
        <v/>
      </c>
      <c r="E78" s="60" t="str">
        <f t="shared" si="19"/>
        <v/>
      </c>
      <c r="F78" s="42" t="str">
        <f t="shared" si="13"/>
        <v/>
      </c>
      <c r="G78" s="42" t="str">
        <f t="shared" si="14"/>
        <v/>
      </c>
      <c r="H78" s="38"/>
    </row>
    <row r="79" spans="1:8" x14ac:dyDescent="0.25">
      <c r="A79" s="66" t="s">
        <v>9</v>
      </c>
      <c r="B79" s="58" t="str">
        <f>VLOOKUP(A79,SE!$A$1:$B$8,2,FALSE)</f>
        <v>-</v>
      </c>
      <c r="C79" s="57"/>
      <c r="D79" s="59" t="str">
        <f t="shared" si="20"/>
        <v/>
      </c>
      <c r="E79" s="60" t="str">
        <f t="shared" si="19"/>
        <v/>
      </c>
      <c r="F79" s="42" t="str">
        <f t="shared" si="13"/>
        <v/>
      </c>
      <c r="G79" s="42" t="str">
        <f t="shared" si="14"/>
        <v/>
      </c>
      <c r="H79" s="38"/>
    </row>
    <row r="80" spans="1:8" x14ac:dyDescent="0.25">
      <c r="A80" s="66" t="s">
        <v>9</v>
      </c>
      <c r="B80" s="58" t="str">
        <f>VLOOKUP(A80,SE!$A$1:$B$8,2,FALSE)</f>
        <v>-</v>
      </c>
      <c r="C80" s="57"/>
      <c r="D80" s="59" t="str">
        <f t="shared" si="20"/>
        <v/>
      </c>
      <c r="E80" s="60" t="str">
        <f t="shared" si="19"/>
        <v/>
      </c>
      <c r="F80" s="42" t="str">
        <f t="shared" si="13"/>
        <v/>
      </c>
      <c r="G80" s="42" t="str">
        <f t="shared" si="14"/>
        <v/>
      </c>
      <c r="H80" s="38"/>
    </row>
    <row r="81" spans="1:8" x14ac:dyDescent="0.25">
      <c r="A81" s="66" t="s">
        <v>9</v>
      </c>
      <c r="B81" s="58" t="str">
        <f>VLOOKUP(A81,SE!$A$1:$B$8,2,FALSE)</f>
        <v>-</v>
      </c>
      <c r="C81" s="57"/>
      <c r="D81" s="59" t="str">
        <f t="shared" si="20"/>
        <v/>
      </c>
      <c r="E81" s="60" t="str">
        <f t="shared" si="19"/>
        <v/>
      </c>
      <c r="F81" s="42" t="str">
        <f t="shared" si="13"/>
        <v/>
      </c>
      <c r="G81" s="42" t="str">
        <f t="shared" si="14"/>
        <v/>
      </c>
      <c r="H81" s="38"/>
    </row>
    <row r="82" spans="1:8" x14ac:dyDescent="0.25">
      <c r="A82" s="61" t="s">
        <v>32</v>
      </c>
      <c r="B82" s="61"/>
      <c r="C82" s="61"/>
      <c r="D82" s="61"/>
      <c r="E82" s="61"/>
      <c r="F82" s="62" t="str">
        <f t="shared" si="13"/>
        <v/>
      </c>
      <c r="G82" s="62" t="str">
        <f t="shared" si="14"/>
        <v/>
      </c>
      <c r="H82" s="38"/>
    </row>
    <row r="83" spans="1:8" x14ac:dyDescent="0.25">
      <c r="A83" s="66" t="s">
        <v>9</v>
      </c>
      <c r="B83" s="58" t="str">
        <f>VLOOKUP(A83,SE!$A$1:$B$8,2,FALSE)</f>
        <v>-</v>
      </c>
      <c r="C83" s="57"/>
      <c r="D83" s="59" t="str">
        <f t="shared" ref="D83:D87" si="21">IF(C83="","", C83*B83)</f>
        <v/>
      </c>
      <c r="E83" s="60" t="str">
        <f t="shared" ref="E83:E87" si="22">IF(D83="","", D83*0.4)</f>
        <v/>
      </c>
      <c r="F83" s="42" t="str">
        <f t="shared" si="13"/>
        <v/>
      </c>
      <c r="G83" s="42" t="str">
        <f t="shared" si="14"/>
        <v/>
      </c>
      <c r="H83" s="38"/>
    </row>
    <row r="84" spans="1:8" x14ac:dyDescent="0.25">
      <c r="A84" s="66" t="s">
        <v>9</v>
      </c>
      <c r="B84" s="58" t="str">
        <f>VLOOKUP(A84,SE!$A$1:$B$8,2,FALSE)</f>
        <v>-</v>
      </c>
      <c r="C84" s="57"/>
      <c r="D84" s="59" t="str">
        <f t="shared" si="21"/>
        <v/>
      </c>
      <c r="E84" s="60" t="str">
        <f t="shared" si="22"/>
        <v/>
      </c>
      <c r="F84" s="42" t="str">
        <f t="shared" si="13"/>
        <v/>
      </c>
      <c r="G84" s="42" t="str">
        <f t="shared" si="14"/>
        <v/>
      </c>
      <c r="H84" s="38"/>
    </row>
    <row r="85" spans="1:8" x14ac:dyDescent="0.25">
      <c r="A85" s="66" t="s">
        <v>9</v>
      </c>
      <c r="B85" s="58" t="str">
        <f>VLOOKUP(A85,SE!$A$1:$B$8,2,FALSE)</f>
        <v>-</v>
      </c>
      <c r="C85" s="57"/>
      <c r="D85" s="59" t="str">
        <f t="shared" si="21"/>
        <v/>
      </c>
      <c r="E85" s="60" t="str">
        <f t="shared" si="22"/>
        <v/>
      </c>
      <c r="F85" s="42" t="str">
        <f t="shared" si="13"/>
        <v/>
      </c>
      <c r="G85" s="42" t="str">
        <f t="shared" si="14"/>
        <v/>
      </c>
      <c r="H85" s="38"/>
    </row>
    <row r="86" spans="1:8" x14ac:dyDescent="0.25">
      <c r="A86" s="66" t="s">
        <v>9</v>
      </c>
      <c r="B86" s="58" t="str">
        <f>VLOOKUP(A86,SE!$A$1:$B$8,2,FALSE)</f>
        <v>-</v>
      </c>
      <c r="C86" s="57"/>
      <c r="D86" s="59" t="str">
        <f t="shared" si="21"/>
        <v/>
      </c>
      <c r="E86" s="60" t="str">
        <f t="shared" si="22"/>
        <v/>
      </c>
      <c r="F86" s="42" t="str">
        <f t="shared" si="13"/>
        <v/>
      </c>
      <c r="G86" s="42" t="str">
        <f t="shared" si="14"/>
        <v/>
      </c>
      <c r="H86" s="38"/>
    </row>
    <row r="87" spans="1:8" x14ac:dyDescent="0.25">
      <c r="A87" s="66" t="s">
        <v>9</v>
      </c>
      <c r="B87" s="58" t="str">
        <f>VLOOKUP(A87,SE!$A$1:$B$8,2,FALSE)</f>
        <v>-</v>
      </c>
      <c r="C87" s="57"/>
      <c r="D87" s="59" t="str">
        <f t="shared" si="21"/>
        <v/>
      </c>
      <c r="E87" s="60" t="str">
        <f t="shared" si="22"/>
        <v/>
      </c>
      <c r="F87" s="42" t="str">
        <f t="shared" si="13"/>
        <v/>
      </c>
      <c r="G87" s="42" t="str">
        <f t="shared" si="14"/>
        <v/>
      </c>
      <c r="H87" s="38"/>
    </row>
    <row r="88" spans="1:8" x14ac:dyDescent="0.25">
      <c r="A88" s="61" t="s">
        <v>48</v>
      </c>
      <c r="B88" s="61"/>
      <c r="C88" s="61"/>
      <c r="D88" s="61"/>
      <c r="E88" s="61"/>
      <c r="F88" s="62" t="str">
        <f t="shared" si="13"/>
        <v/>
      </c>
      <c r="G88" s="62" t="str">
        <f t="shared" si="14"/>
        <v/>
      </c>
      <c r="H88" s="38"/>
    </row>
    <row r="89" spans="1:8" x14ac:dyDescent="0.25">
      <c r="A89" s="66" t="s">
        <v>9</v>
      </c>
      <c r="B89" s="58" t="str">
        <f>VLOOKUP(A89,SE!$A$1:$B$8,2,FALSE)</f>
        <v>-</v>
      </c>
      <c r="C89" s="57"/>
      <c r="D89" s="59" t="str">
        <f t="shared" ref="D89:D93" si="23">IF(C89="","", C89*B89)</f>
        <v/>
      </c>
      <c r="E89" s="60" t="str">
        <f t="shared" ref="E89:E93" si="24">IF(D89="","", D89*0.4)</f>
        <v/>
      </c>
      <c r="F89" s="42" t="str">
        <f t="shared" si="13"/>
        <v/>
      </c>
      <c r="G89" s="42" t="str">
        <f t="shared" si="14"/>
        <v/>
      </c>
      <c r="H89" s="38"/>
    </row>
    <row r="90" spans="1:8" x14ac:dyDescent="0.25">
      <c r="A90" s="66" t="s">
        <v>9</v>
      </c>
      <c r="B90" s="58" t="str">
        <f>VLOOKUP(A90,SE!$A$1:$B$8,2,FALSE)</f>
        <v>-</v>
      </c>
      <c r="C90" s="57"/>
      <c r="D90" s="59" t="str">
        <f t="shared" si="23"/>
        <v/>
      </c>
      <c r="E90" s="60" t="str">
        <f t="shared" si="24"/>
        <v/>
      </c>
      <c r="F90" s="42" t="str">
        <f t="shared" si="13"/>
        <v/>
      </c>
      <c r="G90" s="42" t="str">
        <f t="shared" si="14"/>
        <v/>
      </c>
      <c r="H90" s="38"/>
    </row>
    <row r="91" spans="1:8" x14ac:dyDescent="0.25">
      <c r="A91" s="66" t="s">
        <v>9</v>
      </c>
      <c r="B91" s="58" t="str">
        <f>VLOOKUP(A91,SE!$A$1:$B$8,2,FALSE)</f>
        <v>-</v>
      </c>
      <c r="C91" s="57"/>
      <c r="D91" s="59" t="str">
        <f t="shared" si="23"/>
        <v/>
      </c>
      <c r="E91" s="60" t="str">
        <f t="shared" si="24"/>
        <v/>
      </c>
      <c r="F91" s="42" t="str">
        <f t="shared" si="13"/>
        <v/>
      </c>
      <c r="G91" s="42" t="str">
        <f t="shared" si="14"/>
        <v/>
      </c>
      <c r="H91" s="38"/>
    </row>
    <row r="92" spans="1:8" x14ac:dyDescent="0.25">
      <c r="A92" s="66" t="s">
        <v>9</v>
      </c>
      <c r="B92" s="58" t="str">
        <f>VLOOKUP(A92,SE!$A$1:$B$8,2,FALSE)</f>
        <v>-</v>
      </c>
      <c r="C92" s="57"/>
      <c r="D92" s="59" t="str">
        <f t="shared" si="23"/>
        <v/>
      </c>
      <c r="E92" s="60" t="str">
        <f t="shared" si="24"/>
        <v/>
      </c>
      <c r="F92" s="42" t="str">
        <f t="shared" si="13"/>
        <v/>
      </c>
      <c r="G92" s="42" t="str">
        <f t="shared" si="14"/>
        <v/>
      </c>
      <c r="H92" s="38"/>
    </row>
    <row r="93" spans="1:8" x14ac:dyDescent="0.25">
      <c r="A93" s="66" t="s">
        <v>9</v>
      </c>
      <c r="B93" s="58" t="str">
        <f>VLOOKUP(A93,SE!$A$1:$B$8,2,FALSE)</f>
        <v>-</v>
      </c>
      <c r="C93" s="57"/>
      <c r="D93" s="59" t="str">
        <f t="shared" si="23"/>
        <v/>
      </c>
      <c r="E93" s="60" t="str">
        <f t="shared" si="24"/>
        <v/>
      </c>
      <c r="F93" s="42" t="str">
        <f t="shared" si="13"/>
        <v/>
      </c>
      <c r="G93" s="42" t="str">
        <f t="shared" si="14"/>
        <v/>
      </c>
      <c r="H93" s="38"/>
    </row>
    <row r="94" spans="1:8" x14ac:dyDescent="0.25">
      <c r="A94" s="84" t="s">
        <v>50</v>
      </c>
      <c r="B94" s="85"/>
      <c r="C94" s="85"/>
      <c r="D94" s="86">
        <f>SUM(D59:D93)</f>
        <v>0</v>
      </c>
      <c r="E94" s="86">
        <f>SUM(E59:E93)</f>
        <v>0</v>
      </c>
      <c r="F94" s="43">
        <f>SUM(F59:F93)</f>
        <v>0</v>
      </c>
      <c r="G94" s="43">
        <f>SUM(G59:G93)</f>
        <v>0</v>
      </c>
      <c r="H94" s="38"/>
    </row>
    <row r="95" spans="1:8" ht="15.75" x14ac:dyDescent="0.25">
      <c r="A95" s="84"/>
      <c r="B95" s="85"/>
      <c r="C95" s="85"/>
      <c r="D95" s="86"/>
      <c r="E95" s="86"/>
      <c r="F95" s="87">
        <f>+F94+G94</f>
        <v>0</v>
      </c>
      <c r="G95" s="87"/>
      <c r="H95" s="38"/>
    </row>
    <row r="96" spans="1:8" x14ac:dyDescent="0.25">
      <c r="A96" s="74"/>
    </row>
    <row r="97" spans="1:11" ht="42" customHeight="1" x14ac:dyDescent="0.25">
      <c r="A97" s="93" t="s">
        <v>47</v>
      </c>
      <c r="B97" s="93"/>
      <c r="C97" s="93"/>
      <c r="D97" s="93" t="s">
        <v>33</v>
      </c>
      <c r="E97" s="93"/>
      <c r="F97" s="94" t="s">
        <v>35</v>
      </c>
      <c r="G97" s="94"/>
    </row>
    <row r="98" spans="1:11" ht="48.75" customHeight="1" x14ac:dyDescent="0.25">
      <c r="A98" s="93"/>
      <c r="B98" s="93"/>
      <c r="C98" s="93"/>
      <c r="D98" s="67" t="s">
        <v>34</v>
      </c>
      <c r="E98" s="67" t="s">
        <v>39</v>
      </c>
      <c r="F98" s="41" t="s">
        <v>46</v>
      </c>
      <c r="G98" s="45" t="s">
        <v>45</v>
      </c>
    </row>
    <row r="99" spans="1:11" x14ac:dyDescent="0.25">
      <c r="A99" s="95" t="s">
        <v>5</v>
      </c>
      <c r="B99" s="95"/>
      <c r="C99" s="95"/>
      <c r="D99" s="59">
        <f>SUMIF($A$17:$A$93,"Vodenje in koordinacija",$D$17:$D$93)</f>
        <v>0</v>
      </c>
      <c r="E99" s="59">
        <f>SUMIF($A$17:$A$93,"Vodenje in koordinacija",$E$17:$E$93)</f>
        <v>0</v>
      </c>
      <c r="F99" s="42">
        <f>IF(D99="","", D99*$B$10)</f>
        <v>0</v>
      </c>
      <c r="G99" s="42">
        <f>IF(E99="","", E99*$B$10)</f>
        <v>0</v>
      </c>
    </row>
    <row r="100" spans="1:11" x14ac:dyDescent="0.25">
      <c r="A100" s="95" t="s">
        <v>6</v>
      </c>
      <c r="B100" s="95"/>
      <c r="C100" s="95"/>
      <c r="D100" s="59">
        <f>SUMIF($A$17:$A$93,"Strokovna in tehnična pomoč",$D$17:$D$93)</f>
        <v>0</v>
      </c>
      <c r="E100" s="59">
        <f>SUMIF($A$17:$A$93,"Strokovna in tehnična pomoč",$E$17:$E$93)</f>
        <v>0</v>
      </c>
      <c r="F100" s="42">
        <f t="shared" ref="F100:G104" si="25">IF(D100="","", D100*$B$10)</f>
        <v>0</v>
      </c>
      <c r="G100" s="42">
        <f t="shared" si="25"/>
        <v>0</v>
      </c>
    </row>
    <row r="101" spans="1:11" x14ac:dyDescent="0.25">
      <c r="A101" s="95" t="s">
        <v>4</v>
      </c>
      <c r="B101" s="95"/>
      <c r="C101" s="95"/>
      <c r="D101" s="59">
        <f>SUMIF($A$17:$A$93,"Izvajanje neindustrijske dejavnosti",$D$17:$D$93)</f>
        <v>0</v>
      </c>
      <c r="E101" s="59">
        <f>SUMIF($A$17:$A$93,"Izvajanje neindustrijske dejavnosti",$E$17:$E$93)</f>
        <v>0</v>
      </c>
      <c r="F101" s="42">
        <f t="shared" si="25"/>
        <v>0</v>
      </c>
      <c r="G101" s="42">
        <f t="shared" si="25"/>
        <v>0</v>
      </c>
    </row>
    <row r="102" spans="1:11" x14ac:dyDescent="0.25">
      <c r="A102" s="95" t="s">
        <v>10</v>
      </c>
      <c r="B102" s="95"/>
      <c r="C102" s="95"/>
      <c r="D102" s="59">
        <f>SUMIF($A$17:$A$93,"Prostovoljsko delo - vsebinsko",$D$17:$D$93)</f>
        <v>0</v>
      </c>
      <c r="E102" s="59">
        <f>SUMIF($A$17:$A$93,"Prostovoljsko delo - vsebinsko",$E$17:$E$93)</f>
        <v>0</v>
      </c>
      <c r="F102" s="42">
        <f t="shared" si="25"/>
        <v>0</v>
      </c>
      <c r="G102" s="42">
        <f t="shared" si="25"/>
        <v>0</v>
      </c>
    </row>
    <row r="103" spans="1:11" x14ac:dyDescent="0.25">
      <c r="A103" s="95" t="s">
        <v>43</v>
      </c>
      <c r="B103" s="95"/>
      <c r="C103" s="95"/>
      <c r="D103" s="59">
        <f>SUMIF($A$17:$A$93,"Prostovoljsko delo - organizacisko",$D$17:$D$93)</f>
        <v>0</v>
      </c>
      <c r="E103" s="59">
        <f>SUMIF($A$17:$A$93,"Prostovoljsko delo - organizacisko",$E$17:$E$93)</f>
        <v>0</v>
      </c>
      <c r="F103" s="42">
        <f t="shared" si="25"/>
        <v>0</v>
      </c>
      <c r="G103" s="42">
        <f t="shared" si="25"/>
        <v>0</v>
      </c>
    </row>
    <row r="104" spans="1:11" x14ac:dyDescent="0.25">
      <c r="A104" s="95" t="s">
        <v>15</v>
      </c>
      <c r="B104" s="95"/>
      <c r="C104" s="95"/>
      <c r="D104" s="59">
        <f>SUMIF($A$17:$A$93,"Prostovoljsko delo - drugo",$D$17:$D$93)</f>
        <v>0</v>
      </c>
      <c r="E104" s="59">
        <f>SUMIF($A$17:$A$93,"Prostovoljsko delo - drugo",$E$17:$E$93)</f>
        <v>0</v>
      </c>
      <c r="F104" s="42">
        <f t="shared" si="25"/>
        <v>0</v>
      </c>
      <c r="G104" s="42">
        <f t="shared" si="25"/>
        <v>0</v>
      </c>
    </row>
    <row r="105" spans="1:11" ht="0.75" customHeight="1" x14ac:dyDescent="0.25">
      <c r="A105" s="68"/>
      <c r="B105" s="46"/>
      <c r="C105" s="46"/>
      <c r="D105" s="56"/>
      <c r="E105" s="56"/>
      <c r="F105" s="69">
        <f>SUM(F99:F104)</f>
        <v>0</v>
      </c>
      <c r="G105" s="69">
        <f>SUM(G99:G104)</f>
        <v>0</v>
      </c>
    </row>
    <row r="106" spans="1:11" s="39" customFormat="1" ht="21.75" customHeight="1" x14ac:dyDescent="0.25">
      <c r="A106" s="96" t="s">
        <v>7</v>
      </c>
      <c r="B106" s="96"/>
      <c r="C106" s="96"/>
      <c r="D106" s="70">
        <f>SUM(D99:D104)</f>
        <v>0</v>
      </c>
      <c r="E106" s="70">
        <f>SUM(E99:E104)</f>
        <v>0</v>
      </c>
      <c r="F106" s="87">
        <f>+F105+G105</f>
        <v>0</v>
      </c>
      <c r="G106" s="87"/>
      <c r="H106"/>
      <c r="I106"/>
      <c r="J106"/>
      <c r="K106"/>
    </row>
    <row r="107" spans="1:11" x14ac:dyDescent="0.25">
      <c r="A107" s="75"/>
      <c r="D107" s="38"/>
      <c r="E107" s="38"/>
      <c r="F107" s="38"/>
    </row>
    <row r="108" spans="1:11" ht="16.5" customHeight="1" x14ac:dyDescent="0.25">
      <c r="A108" s="76" t="s">
        <v>42</v>
      </c>
      <c r="B108" s="37"/>
      <c r="D108" s="97" t="s">
        <v>23</v>
      </c>
      <c r="E108" s="97"/>
      <c r="F108" s="97"/>
      <c r="G108" s="52"/>
    </row>
    <row r="109" spans="1:11" x14ac:dyDescent="0.25">
      <c r="A109" s="77"/>
      <c r="B109" s="53"/>
      <c r="D109" s="36"/>
      <c r="F109" s="36"/>
      <c r="G109" s="49"/>
    </row>
    <row r="110" spans="1:11" x14ac:dyDescent="0.25">
      <c r="A110" s="74"/>
      <c r="D110" s="97" t="s">
        <v>24</v>
      </c>
      <c r="E110" s="97"/>
      <c r="F110" s="97"/>
      <c r="G110" s="52"/>
    </row>
    <row r="111" spans="1:11" x14ac:dyDescent="0.25">
      <c r="A111" s="74"/>
      <c r="D111" s="36"/>
      <c r="G111" s="54"/>
    </row>
    <row r="112" spans="1:11" x14ac:dyDescent="0.25">
      <c r="A112" s="74"/>
      <c r="D112" s="97" t="s">
        <v>25</v>
      </c>
      <c r="E112" s="97"/>
      <c r="F112" s="97"/>
      <c r="G112" s="55"/>
    </row>
    <row r="113" spans="1:7" x14ac:dyDescent="0.25">
      <c r="A113" s="74"/>
      <c r="D113" s="36"/>
      <c r="G113" s="54"/>
    </row>
    <row r="114" spans="1:7" x14ac:dyDescent="0.25">
      <c r="A114" s="74"/>
      <c r="D114" s="97" t="s">
        <v>26</v>
      </c>
      <c r="E114" s="97"/>
      <c r="F114" s="97"/>
      <c r="G114" s="52"/>
    </row>
    <row r="115" spans="1:7" x14ac:dyDescent="0.25">
      <c r="A115" s="98"/>
      <c r="B115" s="98"/>
      <c r="C115" s="98"/>
      <c r="D115" s="98"/>
      <c r="E115" s="98"/>
      <c r="F115" s="98"/>
      <c r="G115" s="98"/>
    </row>
    <row r="116" spans="1:7" x14ac:dyDescent="0.25">
      <c r="A116" s="33"/>
      <c r="B116" s="34"/>
      <c r="C116" s="34"/>
      <c r="F116" s="34"/>
      <c r="G116" s="34"/>
    </row>
    <row r="117" spans="1:7" x14ac:dyDescent="0.25">
      <c r="A117" s="33"/>
      <c r="B117" s="33"/>
      <c r="C117" s="33"/>
      <c r="D117" s="40"/>
      <c r="E117" s="40"/>
      <c r="F117" s="33"/>
      <c r="G117" s="33"/>
    </row>
    <row r="118" spans="1:7" x14ac:dyDescent="0.25">
      <c r="A118" s="35"/>
      <c r="B118" s="35"/>
    </row>
    <row r="119" spans="1:7" x14ac:dyDescent="0.25">
      <c r="A119" s="35"/>
      <c r="B119" s="35"/>
    </row>
    <row r="120" spans="1:7" x14ac:dyDescent="0.25">
      <c r="A120" s="35"/>
      <c r="B120" s="35"/>
    </row>
    <row r="121" spans="1:7" x14ac:dyDescent="0.25">
      <c r="A121" s="35"/>
      <c r="B121" s="35"/>
    </row>
    <row r="122" spans="1:7" x14ac:dyDescent="0.25">
      <c r="A122" s="35"/>
      <c r="B122" s="35"/>
    </row>
    <row r="123" spans="1:7" x14ac:dyDescent="0.25">
      <c r="A123" s="35"/>
      <c r="B123" s="35"/>
    </row>
    <row r="124" spans="1:7" x14ac:dyDescent="0.25">
      <c r="A124" s="35"/>
      <c r="B124" s="35"/>
    </row>
    <row r="125" spans="1:7" x14ac:dyDescent="0.25">
      <c r="A125" s="35"/>
      <c r="B125" s="35"/>
    </row>
  </sheetData>
  <mergeCells count="46">
    <mergeCell ref="D108:F108"/>
    <mergeCell ref="D110:F110"/>
    <mergeCell ref="D112:F112"/>
    <mergeCell ref="D114:F114"/>
    <mergeCell ref="A115:G115"/>
    <mergeCell ref="F106:G106"/>
    <mergeCell ref="A97:C98"/>
    <mergeCell ref="D97:E97"/>
    <mergeCell ref="F97:G97"/>
    <mergeCell ref="A99:C99"/>
    <mergeCell ref="A100:C100"/>
    <mergeCell ref="A101:C101"/>
    <mergeCell ref="A102:C102"/>
    <mergeCell ref="A103:C103"/>
    <mergeCell ref="A104:C104"/>
    <mergeCell ref="A106:C106"/>
    <mergeCell ref="F95:G95"/>
    <mergeCell ref="A55:G55"/>
    <mergeCell ref="A56:A57"/>
    <mergeCell ref="B56:B57"/>
    <mergeCell ref="C56:C57"/>
    <mergeCell ref="D56:D57"/>
    <mergeCell ref="E56:E57"/>
    <mergeCell ref="F56:G56"/>
    <mergeCell ref="A94:A95"/>
    <mergeCell ref="B94:B95"/>
    <mergeCell ref="C94:C95"/>
    <mergeCell ref="D94:D95"/>
    <mergeCell ref="E94:E95"/>
    <mergeCell ref="F14:G14"/>
    <mergeCell ref="A52:A53"/>
    <mergeCell ref="B52:B53"/>
    <mergeCell ref="C52:C53"/>
    <mergeCell ref="D52:D53"/>
    <mergeCell ref="E52:E53"/>
    <mergeCell ref="F53:G53"/>
    <mergeCell ref="A14:A15"/>
    <mergeCell ref="B14:B15"/>
    <mergeCell ref="C14:C15"/>
    <mergeCell ref="D14:D15"/>
    <mergeCell ref="E14:E15"/>
    <mergeCell ref="A5:G5"/>
    <mergeCell ref="A7:G7"/>
    <mergeCell ref="B8:G8"/>
    <mergeCell ref="B11:G11"/>
    <mergeCell ref="A13:G13"/>
  </mergeCells>
  <dataValidations count="1">
    <dataValidation type="list" allowBlank="1" showInputMessage="1" showErrorMessage="1" sqref="A59:A63 A23:A27 A35:A39 A29:A33 A41:A45 A47:A51 A89:A93 A65:A69 A77:A81 A71:A75 A83:A87 A17:A21" xr:uid="{489128C8-A8AD-4992-8479-A9AB5765C158}">
      <formula1>"IZBERI, Vodenje in koordinacija, Strokovna in tehnična pomoč, Izvajanje neindustrijske dejavnosti, Prostovoljsko delo - organizacisko, Prostovoljsko delo - vsebinsko, Prostovoljsko delo - drugo"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97C3-AE13-4DB8-B329-FBCFA05A2539}">
  <sheetPr>
    <tabColor theme="9" tint="0.79998168889431442"/>
    <pageSetUpPr fitToPage="1"/>
  </sheetPr>
  <dimension ref="A1:K125"/>
  <sheetViews>
    <sheetView workbookViewId="0">
      <selection activeCell="A5" sqref="A5:G5"/>
    </sheetView>
  </sheetViews>
  <sheetFormatPr defaultRowHeight="15" x14ac:dyDescent="0.25"/>
  <cols>
    <col min="1" max="1" width="41.28515625" customWidth="1"/>
    <col min="2" max="2" width="15.5703125" customWidth="1"/>
    <col min="4" max="4" width="15.7109375" customWidth="1"/>
    <col min="5" max="5" width="16.42578125" customWidth="1"/>
    <col min="6" max="7" width="19" customWidth="1"/>
  </cols>
  <sheetData>
    <row r="1" spans="1:7" x14ac:dyDescent="0.25">
      <c r="A1" s="72"/>
      <c r="B1" s="73"/>
      <c r="C1" s="73"/>
      <c r="D1" s="73"/>
      <c r="E1" s="73"/>
      <c r="F1" s="73"/>
      <c r="G1" s="73"/>
    </row>
    <row r="2" spans="1:7" x14ac:dyDescent="0.25">
      <c r="A2" s="74"/>
    </row>
    <row r="3" spans="1:7" x14ac:dyDescent="0.25">
      <c r="A3" s="74"/>
    </row>
    <row r="4" spans="1:7" x14ac:dyDescent="0.25">
      <c r="A4" s="74"/>
    </row>
    <row r="5" spans="1:7" ht="26.25" customHeight="1" x14ac:dyDescent="0.25">
      <c r="A5" s="78" t="s">
        <v>53</v>
      </c>
      <c r="B5" s="79"/>
      <c r="C5" s="79"/>
      <c r="D5" s="79"/>
      <c r="E5" s="79"/>
      <c r="F5" s="79"/>
      <c r="G5" s="79"/>
    </row>
    <row r="6" spans="1:7" ht="12.75" customHeight="1" x14ac:dyDescent="0.25">
      <c r="A6" s="74"/>
    </row>
    <row r="7" spans="1:7" ht="23.25" customHeight="1" x14ac:dyDescent="0.25">
      <c r="A7" s="80" t="s">
        <v>54</v>
      </c>
      <c r="B7" s="80"/>
      <c r="C7" s="80"/>
      <c r="D7" s="80"/>
      <c r="E7" s="80"/>
      <c r="F7" s="80"/>
      <c r="G7" s="80"/>
    </row>
    <row r="8" spans="1:7" ht="23.25" customHeight="1" x14ac:dyDescent="0.25">
      <c r="A8" s="65" t="s">
        <v>19</v>
      </c>
      <c r="B8" s="81"/>
      <c r="C8" s="81"/>
      <c r="D8" s="81"/>
      <c r="E8" s="81"/>
      <c r="F8" s="81"/>
      <c r="G8" s="81"/>
    </row>
    <row r="9" spans="1:7" ht="11.25" customHeight="1" x14ac:dyDescent="0.25">
      <c r="A9" s="74"/>
    </row>
    <row r="10" spans="1:7" ht="15.75" x14ac:dyDescent="0.25">
      <c r="A10" s="47" t="s">
        <v>40</v>
      </c>
      <c r="B10" s="48">
        <v>0.8</v>
      </c>
      <c r="C10" s="36"/>
      <c r="D10" s="36"/>
      <c r="E10" s="36"/>
      <c r="F10" s="49"/>
      <c r="G10" s="50"/>
    </row>
    <row r="11" spans="1:7" ht="15.75" x14ac:dyDescent="0.25">
      <c r="A11" s="51" t="s">
        <v>51</v>
      </c>
      <c r="B11" s="82"/>
      <c r="C11" s="82"/>
      <c r="D11" s="82"/>
      <c r="E11" s="82"/>
      <c r="F11" s="82"/>
      <c r="G11" s="82"/>
    </row>
    <row r="12" spans="1:7" ht="23.25" customHeight="1" x14ac:dyDescent="0.25">
      <c r="A12" s="74"/>
    </row>
    <row r="13" spans="1:7" ht="23.25" customHeight="1" x14ac:dyDescent="0.25">
      <c r="A13" s="80" t="s">
        <v>20</v>
      </c>
      <c r="B13" s="80"/>
      <c r="C13" s="80"/>
      <c r="D13" s="80"/>
      <c r="E13" s="80"/>
      <c r="F13" s="80"/>
      <c r="G13" s="80"/>
    </row>
    <row r="14" spans="1:7" ht="33" customHeight="1" x14ac:dyDescent="0.25">
      <c r="A14" s="88" t="s">
        <v>44</v>
      </c>
      <c r="B14" s="89" t="s">
        <v>27</v>
      </c>
      <c r="C14" s="89" t="s">
        <v>21</v>
      </c>
      <c r="D14" s="90" t="s">
        <v>37</v>
      </c>
      <c r="E14" s="91" t="s">
        <v>38</v>
      </c>
      <c r="F14" s="83" t="s">
        <v>36</v>
      </c>
      <c r="G14" s="83"/>
    </row>
    <row r="15" spans="1:7" ht="36.75" x14ac:dyDescent="0.25">
      <c r="A15" s="88"/>
      <c r="B15" s="89"/>
      <c r="C15" s="89"/>
      <c r="D15" s="90"/>
      <c r="E15" s="92"/>
      <c r="F15" s="41" t="s">
        <v>46</v>
      </c>
      <c r="G15" s="45" t="s">
        <v>45</v>
      </c>
    </row>
    <row r="16" spans="1:7" x14ac:dyDescent="0.25">
      <c r="A16" s="61" t="s">
        <v>28</v>
      </c>
      <c r="B16" s="61"/>
      <c r="C16" s="61"/>
      <c r="D16" s="61"/>
      <c r="E16" s="61"/>
      <c r="F16" s="64"/>
      <c r="G16" s="64"/>
    </row>
    <row r="17" spans="1:8" x14ac:dyDescent="0.25">
      <c r="A17" s="66" t="s">
        <v>9</v>
      </c>
      <c r="B17" s="58" t="str">
        <f>VLOOKUP(A17,SE!$A$1:$B$8,2,FALSE)</f>
        <v>-</v>
      </c>
      <c r="C17" s="57"/>
      <c r="D17" s="59" t="str">
        <f>IF(C17="","", C17*B17)</f>
        <v/>
      </c>
      <c r="E17" s="60" t="str">
        <f t="shared" ref="E17:E21" si="0">IF(D17="","", D17*0.4)</f>
        <v/>
      </c>
      <c r="F17" s="42" t="str">
        <f>IF(D17="","", D17*$B$10)</f>
        <v/>
      </c>
      <c r="G17" s="42" t="str">
        <f>IF(E17="","", E17*$B$10)</f>
        <v/>
      </c>
      <c r="H17" s="38"/>
    </row>
    <row r="18" spans="1:8" x14ac:dyDescent="0.25">
      <c r="A18" s="66" t="s">
        <v>9</v>
      </c>
      <c r="B18" s="58" t="str">
        <f>VLOOKUP(A18,SE!$A$1:$B$8,2,FALSE)</f>
        <v>-</v>
      </c>
      <c r="C18" s="57"/>
      <c r="D18" s="59" t="str">
        <f>IF(C18="","", C18*B18)</f>
        <v/>
      </c>
      <c r="E18" s="60" t="str">
        <f t="shared" si="0"/>
        <v/>
      </c>
      <c r="F18" s="42" t="str">
        <f t="shared" ref="F18:G33" si="1">IF(D18="","", D18*$B$10)</f>
        <v/>
      </c>
      <c r="G18" s="42" t="str">
        <f t="shared" si="1"/>
        <v/>
      </c>
      <c r="H18" s="38"/>
    </row>
    <row r="19" spans="1:8" x14ac:dyDescent="0.25">
      <c r="A19" s="66" t="s">
        <v>9</v>
      </c>
      <c r="B19" s="58" t="str">
        <f>VLOOKUP(A19,SE!$A$1:$B$8,2,FALSE)</f>
        <v>-</v>
      </c>
      <c r="C19" s="57"/>
      <c r="D19" s="59" t="str">
        <f>IF(C19="","", C19*B19)</f>
        <v/>
      </c>
      <c r="E19" s="60" t="str">
        <f t="shared" si="0"/>
        <v/>
      </c>
      <c r="F19" s="42" t="str">
        <f t="shared" si="1"/>
        <v/>
      </c>
      <c r="G19" s="42" t="str">
        <f t="shared" si="1"/>
        <v/>
      </c>
      <c r="H19" s="38"/>
    </row>
    <row r="20" spans="1:8" x14ac:dyDescent="0.25">
      <c r="A20" s="66" t="s">
        <v>9</v>
      </c>
      <c r="B20" s="58" t="str">
        <f>VLOOKUP(A20,SE!$A$1:$B$8,2,FALSE)</f>
        <v>-</v>
      </c>
      <c r="C20" s="57"/>
      <c r="D20" s="59" t="str">
        <f>IF(C20="","", C20*B20)</f>
        <v/>
      </c>
      <c r="E20" s="60" t="str">
        <f t="shared" si="0"/>
        <v/>
      </c>
      <c r="F20" s="42" t="str">
        <f t="shared" si="1"/>
        <v/>
      </c>
      <c r="G20" s="42" t="str">
        <f t="shared" si="1"/>
        <v/>
      </c>
      <c r="H20" s="38"/>
    </row>
    <row r="21" spans="1:8" x14ac:dyDescent="0.25">
      <c r="A21" s="66" t="s">
        <v>9</v>
      </c>
      <c r="B21" s="58" t="str">
        <f>VLOOKUP(A21,SE!$A$1:$B$8,2,FALSE)</f>
        <v>-</v>
      </c>
      <c r="C21" s="57"/>
      <c r="D21" s="59" t="str">
        <f>IF(C21="","", C21*B21)</f>
        <v/>
      </c>
      <c r="E21" s="60" t="str">
        <f t="shared" si="0"/>
        <v/>
      </c>
      <c r="F21" s="42" t="str">
        <f t="shared" si="1"/>
        <v/>
      </c>
      <c r="G21" s="42" t="str">
        <f t="shared" si="1"/>
        <v/>
      </c>
      <c r="H21" s="38"/>
    </row>
    <row r="22" spans="1:8" x14ac:dyDescent="0.25">
      <c r="A22" s="61" t="s">
        <v>29</v>
      </c>
      <c r="B22" s="61"/>
      <c r="C22" s="61"/>
      <c r="D22" s="61"/>
      <c r="E22" s="61"/>
      <c r="F22" s="62" t="str">
        <f t="shared" si="1"/>
        <v/>
      </c>
      <c r="G22" s="62" t="str">
        <f t="shared" si="1"/>
        <v/>
      </c>
      <c r="H22" s="38"/>
    </row>
    <row r="23" spans="1:8" x14ac:dyDescent="0.25">
      <c r="A23" s="66" t="s">
        <v>9</v>
      </c>
      <c r="B23" s="58" t="str">
        <f>VLOOKUP(A23,SE!$A$1:$B$8,2,FALSE)</f>
        <v>-</v>
      </c>
      <c r="C23" s="57"/>
      <c r="D23" s="59" t="str">
        <f>IF(C23="","", C23*B23)</f>
        <v/>
      </c>
      <c r="E23" s="60" t="str">
        <f t="shared" ref="E23:E27" si="2">IF(D23="","", D23*0.4)</f>
        <v/>
      </c>
      <c r="F23" s="42" t="str">
        <f t="shared" si="1"/>
        <v/>
      </c>
      <c r="G23" s="42" t="str">
        <f t="shared" si="1"/>
        <v/>
      </c>
      <c r="H23" s="38"/>
    </row>
    <row r="24" spans="1:8" x14ac:dyDescent="0.25">
      <c r="A24" s="66" t="s">
        <v>9</v>
      </c>
      <c r="B24" s="58" t="str">
        <f>VLOOKUP(A24,SE!$A$1:$B$8,2,FALSE)</f>
        <v>-</v>
      </c>
      <c r="C24" s="57"/>
      <c r="D24" s="59" t="str">
        <f>IF(C24="","", C24*B24)</f>
        <v/>
      </c>
      <c r="E24" s="60" t="str">
        <f t="shared" si="2"/>
        <v/>
      </c>
      <c r="F24" s="42" t="str">
        <f t="shared" si="1"/>
        <v/>
      </c>
      <c r="G24" s="42" t="str">
        <f t="shared" si="1"/>
        <v/>
      </c>
      <c r="H24" s="38"/>
    </row>
    <row r="25" spans="1:8" x14ac:dyDescent="0.25">
      <c r="A25" s="66" t="s">
        <v>9</v>
      </c>
      <c r="B25" s="58" t="str">
        <f>VLOOKUP(A25,SE!$A$1:$B$8,2,FALSE)</f>
        <v>-</v>
      </c>
      <c r="C25" s="57"/>
      <c r="D25" s="59" t="str">
        <f>IF(C25="","", C25*B25)</f>
        <v/>
      </c>
      <c r="E25" s="60" t="str">
        <f t="shared" si="2"/>
        <v/>
      </c>
      <c r="F25" s="42" t="str">
        <f t="shared" si="1"/>
        <v/>
      </c>
      <c r="G25" s="42" t="str">
        <f t="shared" si="1"/>
        <v/>
      </c>
      <c r="H25" s="38"/>
    </row>
    <row r="26" spans="1:8" x14ac:dyDescent="0.25">
      <c r="A26" s="66" t="s">
        <v>9</v>
      </c>
      <c r="B26" s="58" t="str">
        <f>VLOOKUP(A26,SE!$A$1:$B$8,2,FALSE)</f>
        <v>-</v>
      </c>
      <c r="C26" s="57"/>
      <c r="D26" s="59" t="str">
        <f>IF(C26="","", C26*B26)</f>
        <v/>
      </c>
      <c r="E26" s="60" t="str">
        <f t="shared" si="2"/>
        <v/>
      </c>
      <c r="F26" s="42" t="str">
        <f t="shared" si="1"/>
        <v/>
      </c>
      <c r="G26" s="42" t="str">
        <f t="shared" si="1"/>
        <v/>
      </c>
      <c r="H26" s="38"/>
    </row>
    <row r="27" spans="1:8" x14ac:dyDescent="0.25">
      <c r="A27" s="66" t="s">
        <v>9</v>
      </c>
      <c r="B27" s="58" t="str">
        <f>VLOOKUP(A27,SE!$A$1:$B$8,2,FALSE)</f>
        <v>-</v>
      </c>
      <c r="C27" s="57"/>
      <c r="D27" s="59" t="str">
        <f>IF(C27="","", C27*B27)</f>
        <v/>
      </c>
      <c r="E27" s="60" t="str">
        <f t="shared" si="2"/>
        <v/>
      </c>
      <c r="F27" s="42" t="str">
        <f t="shared" si="1"/>
        <v/>
      </c>
      <c r="G27" s="42" t="str">
        <f t="shared" si="1"/>
        <v/>
      </c>
      <c r="H27" s="38"/>
    </row>
    <row r="28" spans="1:8" x14ac:dyDescent="0.25">
      <c r="A28" s="61" t="s">
        <v>30</v>
      </c>
      <c r="B28" s="63"/>
      <c r="C28" s="63"/>
      <c r="D28" s="61"/>
      <c r="E28" s="63"/>
      <c r="F28" s="62" t="str">
        <f t="shared" si="1"/>
        <v/>
      </c>
      <c r="G28" s="62" t="str">
        <f t="shared" si="1"/>
        <v/>
      </c>
      <c r="H28" s="38"/>
    </row>
    <row r="29" spans="1:8" x14ac:dyDescent="0.25">
      <c r="A29" s="66" t="s">
        <v>9</v>
      </c>
      <c r="B29" s="58" t="str">
        <f>VLOOKUP(A29,SE!$A$1:$B$8,2,FALSE)</f>
        <v>-</v>
      </c>
      <c r="C29" s="57"/>
      <c r="D29" s="59" t="str">
        <f>IF(C29="","", C29*B29)</f>
        <v/>
      </c>
      <c r="E29" s="60" t="str">
        <f t="shared" ref="E29:E33" si="3">IF(D29="","", D29*0.4)</f>
        <v/>
      </c>
      <c r="F29" s="42" t="str">
        <f t="shared" si="1"/>
        <v/>
      </c>
      <c r="G29" s="42" t="str">
        <f t="shared" si="1"/>
        <v/>
      </c>
      <c r="H29" s="38"/>
    </row>
    <row r="30" spans="1:8" x14ac:dyDescent="0.25">
      <c r="A30" s="66" t="s">
        <v>9</v>
      </c>
      <c r="B30" s="58" t="str">
        <f>VLOOKUP(A30,SE!$A$1:$B$8,2,FALSE)</f>
        <v>-</v>
      </c>
      <c r="C30" s="57"/>
      <c r="D30" s="59" t="str">
        <f>IF(C30="","", C30*B30)</f>
        <v/>
      </c>
      <c r="E30" s="60" t="str">
        <f t="shared" si="3"/>
        <v/>
      </c>
      <c r="F30" s="42" t="str">
        <f t="shared" si="1"/>
        <v/>
      </c>
      <c r="G30" s="42" t="str">
        <f t="shared" si="1"/>
        <v/>
      </c>
      <c r="H30" s="38"/>
    </row>
    <row r="31" spans="1:8" x14ac:dyDescent="0.25">
      <c r="A31" s="66" t="s">
        <v>9</v>
      </c>
      <c r="B31" s="58" t="str">
        <f>VLOOKUP(A31,SE!$A$1:$B$8,2,FALSE)</f>
        <v>-</v>
      </c>
      <c r="C31" s="57"/>
      <c r="D31" s="59" t="str">
        <f>IF(C31="","", C31*B31)</f>
        <v/>
      </c>
      <c r="E31" s="60" t="str">
        <f t="shared" si="3"/>
        <v/>
      </c>
      <c r="F31" s="42" t="str">
        <f t="shared" si="1"/>
        <v/>
      </c>
      <c r="G31" s="42" t="str">
        <f t="shared" si="1"/>
        <v/>
      </c>
      <c r="H31" s="38"/>
    </row>
    <row r="32" spans="1:8" x14ac:dyDescent="0.25">
      <c r="A32" s="66" t="s">
        <v>9</v>
      </c>
      <c r="B32" s="58" t="str">
        <f>VLOOKUP(A32,SE!$A$1:$B$8,2,FALSE)</f>
        <v>-</v>
      </c>
      <c r="C32" s="57"/>
      <c r="D32" s="59" t="str">
        <f>IF(C32="","", C32*B32)</f>
        <v/>
      </c>
      <c r="E32" s="60" t="str">
        <f t="shared" si="3"/>
        <v/>
      </c>
      <c r="F32" s="42" t="str">
        <f t="shared" si="1"/>
        <v/>
      </c>
      <c r="G32" s="42" t="str">
        <f t="shared" si="1"/>
        <v/>
      </c>
      <c r="H32" s="38"/>
    </row>
    <row r="33" spans="1:8" x14ac:dyDescent="0.25">
      <c r="A33" s="66" t="s">
        <v>9</v>
      </c>
      <c r="B33" s="58" t="str">
        <f>VLOOKUP(A33,SE!$A$1:$B$8,2,FALSE)</f>
        <v>-</v>
      </c>
      <c r="C33" s="57"/>
      <c r="D33" s="59" t="str">
        <f>IF(C33="","", C33*B33)</f>
        <v/>
      </c>
      <c r="E33" s="60" t="str">
        <f t="shared" si="3"/>
        <v/>
      </c>
      <c r="F33" s="42" t="str">
        <f t="shared" si="1"/>
        <v/>
      </c>
      <c r="G33" s="42" t="str">
        <f t="shared" si="1"/>
        <v/>
      </c>
      <c r="H33" s="38"/>
    </row>
    <row r="34" spans="1:8" x14ac:dyDescent="0.25">
      <c r="A34" s="61" t="s">
        <v>31</v>
      </c>
      <c r="B34" s="61"/>
      <c r="C34" s="61"/>
      <c r="D34" s="61"/>
      <c r="E34" s="61"/>
      <c r="F34" s="62" t="str">
        <f t="shared" ref="F34:G39" si="4">IF(D34="","", D34*$B$10)</f>
        <v/>
      </c>
      <c r="G34" s="62" t="str">
        <f t="shared" si="4"/>
        <v/>
      </c>
      <c r="H34" s="38"/>
    </row>
    <row r="35" spans="1:8" x14ac:dyDescent="0.25">
      <c r="A35" s="66" t="s">
        <v>9</v>
      </c>
      <c r="B35" s="58" t="str">
        <f>VLOOKUP(A35,SE!$A$1:$B$8,2,FALSE)</f>
        <v>-</v>
      </c>
      <c r="C35" s="57"/>
      <c r="D35" s="59" t="str">
        <f>IF(C35="","", C35*B35)</f>
        <v/>
      </c>
      <c r="E35" s="60" t="str">
        <f t="shared" ref="E35:E39" si="5">IF(D35="","", D35*0.4)</f>
        <v/>
      </c>
      <c r="F35" s="42" t="str">
        <f t="shared" si="4"/>
        <v/>
      </c>
      <c r="G35" s="42" t="str">
        <f t="shared" si="4"/>
        <v/>
      </c>
      <c r="H35" s="38"/>
    </row>
    <row r="36" spans="1:8" x14ac:dyDescent="0.25">
      <c r="A36" s="66" t="s">
        <v>9</v>
      </c>
      <c r="B36" s="58" t="str">
        <f>VLOOKUP(A36,SE!$A$1:$B$8,2,FALSE)</f>
        <v>-</v>
      </c>
      <c r="C36" s="57"/>
      <c r="D36" s="59" t="str">
        <f>IF(C36="","", C36*B36)</f>
        <v/>
      </c>
      <c r="E36" s="60" t="str">
        <f t="shared" si="5"/>
        <v/>
      </c>
      <c r="F36" s="42" t="str">
        <f t="shared" si="4"/>
        <v/>
      </c>
      <c r="G36" s="42" t="str">
        <f t="shared" si="4"/>
        <v/>
      </c>
      <c r="H36" s="38"/>
    </row>
    <row r="37" spans="1:8" x14ac:dyDescent="0.25">
      <c r="A37" s="66" t="s">
        <v>9</v>
      </c>
      <c r="B37" s="58" t="str">
        <f>VLOOKUP(A37,SE!$A$1:$B$8,2,FALSE)</f>
        <v>-</v>
      </c>
      <c r="C37" s="57"/>
      <c r="D37" s="59" t="str">
        <f>IF(C37="","", C37*B37)</f>
        <v/>
      </c>
      <c r="E37" s="60" t="str">
        <f t="shared" si="5"/>
        <v/>
      </c>
      <c r="F37" s="42" t="str">
        <f t="shared" si="4"/>
        <v/>
      </c>
      <c r="G37" s="42" t="str">
        <f t="shared" si="4"/>
        <v/>
      </c>
      <c r="H37" s="38"/>
    </row>
    <row r="38" spans="1:8" x14ac:dyDescent="0.25">
      <c r="A38" s="66" t="s">
        <v>9</v>
      </c>
      <c r="B38" s="58" t="str">
        <f>VLOOKUP(A38,SE!$A$1:$B$8,2,FALSE)</f>
        <v>-</v>
      </c>
      <c r="C38" s="57"/>
      <c r="D38" s="59" t="str">
        <f>IF(C38="","", C38*B38)</f>
        <v/>
      </c>
      <c r="E38" s="60" t="str">
        <f t="shared" si="5"/>
        <v/>
      </c>
      <c r="F38" s="42" t="str">
        <f t="shared" si="4"/>
        <v/>
      </c>
      <c r="G38" s="42" t="str">
        <f t="shared" si="4"/>
        <v/>
      </c>
      <c r="H38" s="38"/>
    </row>
    <row r="39" spans="1:8" x14ac:dyDescent="0.25">
      <c r="A39" s="66" t="s">
        <v>9</v>
      </c>
      <c r="B39" s="58" t="str">
        <f>VLOOKUP(A39,SE!$A$1:$B$8,2,FALSE)</f>
        <v>-</v>
      </c>
      <c r="C39" s="57"/>
      <c r="D39" s="59" t="str">
        <f>IF(C39="","", C39*B39)</f>
        <v/>
      </c>
      <c r="E39" s="60" t="str">
        <f t="shared" si="5"/>
        <v/>
      </c>
      <c r="F39" s="42" t="str">
        <f t="shared" si="4"/>
        <v/>
      </c>
      <c r="G39" s="42" t="str">
        <f t="shared" si="4"/>
        <v/>
      </c>
      <c r="H39" s="38"/>
    </row>
    <row r="40" spans="1:8" x14ac:dyDescent="0.25">
      <c r="A40" s="61" t="s">
        <v>32</v>
      </c>
      <c r="B40" s="61"/>
      <c r="C40" s="61"/>
      <c r="D40" s="61"/>
      <c r="E40" s="61"/>
      <c r="F40" s="62" t="str">
        <f>IF(D40="","", D40*$B$10)</f>
        <v/>
      </c>
      <c r="G40" s="62" t="str">
        <f>IF(E40="","", E40*$B$10)</f>
        <v/>
      </c>
      <c r="H40" s="38"/>
    </row>
    <row r="41" spans="1:8" x14ac:dyDescent="0.25">
      <c r="A41" s="66" t="s">
        <v>9</v>
      </c>
      <c r="B41" s="58" t="str">
        <f>VLOOKUP(A41,SE!$A$1:$B$8,2,FALSE)</f>
        <v>-</v>
      </c>
      <c r="C41" s="57"/>
      <c r="D41" s="59" t="str">
        <f>IF(C41="","", C41*B41)</f>
        <v/>
      </c>
      <c r="E41" s="60" t="str">
        <f t="shared" ref="E41:E45" si="6">IF(D41="","", D41*0.4)</f>
        <v/>
      </c>
      <c r="F41" s="42" t="str">
        <f t="shared" ref="F41:G51" si="7">IF(D41="","", D41*$B$10)</f>
        <v/>
      </c>
      <c r="G41" s="42" t="str">
        <f t="shared" si="7"/>
        <v/>
      </c>
      <c r="H41" s="38"/>
    </row>
    <row r="42" spans="1:8" x14ac:dyDescent="0.25">
      <c r="A42" s="66" t="s">
        <v>9</v>
      </c>
      <c r="B42" s="58" t="str">
        <f>VLOOKUP(A42,SE!$A$1:$B$8,2,FALSE)</f>
        <v>-</v>
      </c>
      <c r="C42" s="57"/>
      <c r="D42" s="59" t="str">
        <f>IF(C42="","", C42*B42)</f>
        <v/>
      </c>
      <c r="E42" s="60" t="str">
        <f t="shared" si="6"/>
        <v/>
      </c>
      <c r="F42" s="42" t="str">
        <f t="shared" si="7"/>
        <v/>
      </c>
      <c r="G42" s="42" t="str">
        <f t="shared" si="7"/>
        <v/>
      </c>
      <c r="H42" s="38"/>
    </row>
    <row r="43" spans="1:8" x14ac:dyDescent="0.25">
      <c r="A43" s="66" t="s">
        <v>9</v>
      </c>
      <c r="B43" s="58" t="str">
        <f>VLOOKUP(A43,SE!$A$1:$B$8,2,FALSE)</f>
        <v>-</v>
      </c>
      <c r="C43" s="57"/>
      <c r="D43" s="59" t="str">
        <f>IF(C43="","", C43*B43)</f>
        <v/>
      </c>
      <c r="E43" s="60" t="str">
        <f t="shared" si="6"/>
        <v/>
      </c>
      <c r="F43" s="42" t="str">
        <f t="shared" si="7"/>
        <v/>
      </c>
      <c r="G43" s="42" t="str">
        <f t="shared" si="7"/>
        <v/>
      </c>
      <c r="H43" s="38"/>
    </row>
    <row r="44" spans="1:8" x14ac:dyDescent="0.25">
      <c r="A44" s="66" t="s">
        <v>9</v>
      </c>
      <c r="B44" s="58" t="str">
        <f>VLOOKUP(A44,SE!$A$1:$B$8,2,FALSE)</f>
        <v>-</v>
      </c>
      <c r="C44" s="57"/>
      <c r="D44" s="59" t="str">
        <f>IF(C44="","", C44*B44)</f>
        <v/>
      </c>
      <c r="E44" s="60" t="str">
        <f t="shared" si="6"/>
        <v/>
      </c>
      <c r="F44" s="42" t="str">
        <f t="shared" si="7"/>
        <v/>
      </c>
      <c r="G44" s="42" t="str">
        <f t="shared" si="7"/>
        <v/>
      </c>
      <c r="H44" s="38"/>
    </row>
    <row r="45" spans="1:8" x14ac:dyDescent="0.25">
      <c r="A45" s="66" t="s">
        <v>9</v>
      </c>
      <c r="B45" s="58" t="str">
        <f>VLOOKUP(A45,SE!$A$1:$B$8,2,FALSE)</f>
        <v>-</v>
      </c>
      <c r="C45" s="57"/>
      <c r="D45" s="59" t="str">
        <f>IF(C45="","", C45*B45)</f>
        <v/>
      </c>
      <c r="E45" s="60" t="str">
        <f t="shared" si="6"/>
        <v/>
      </c>
      <c r="F45" s="42" t="str">
        <f t="shared" si="7"/>
        <v/>
      </c>
      <c r="G45" s="42" t="str">
        <f t="shared" si="7"/>
        <v/>
      </c>
      <c r="H45" s="38"/>
    </row>
    <row r="46" spans="1:8" x14ac:dyDescent="0.25">
      <c r="A46" s="61" t="s">
        <v>48</v>
      </c>
      <c r="B46" s="61"/>
      <c r="C46" s="61"/>
      <c r="D46" s="61"/>
      <c r="E46" s="61"/>
      <c r="F46" s="62" t="str">
        <f t="shared" si="7"/>
        <v/>
      </c>
      <c r="G46" s="62" t="str">
        <f t="shared" si="7"/>
        <v/>
      </c>
      <c r="H46" s="38"/>
    </row>
    <row r="47" spans="1:8" x14ac:dyDescent="0.25">
      <c r="A47" s="66" t="s">
        <v>9</v>
      </c>
      <c r="B47" s="58" t="str">
        <f>VLOOKUP(A47,SE!$A$1:$B$8,2,FALSE)</f>
        <v>-</v>
      </c>
      <c r="C47" s="57"/>
      <c r="D47" s="59" t="str">
        <f>IF(C47="","", C47*B47)</f>
        <v/>
      </c>
      <c r="E47" s="60" t="str">
        <f t="shared" ref="E47:E50" si="8">IF(D47="","", D47*0.4)</f>
        <v/>
      </c>
      <c r="F47" s="42" t="str">
        <f t="shared" si="7"/>
        <v/>
      </c>
      <c r="G47" s="42" t="str">
        <f t="shared" si="7"/>
        <v/>
      </c>
      <c r="H47" s="38"/>
    </row>
    <row r="48" spans="1:8" x14ac:dyDescent="0.25">
      <c r="A48" s="66" t="s">
        <v>9</v>
      </c>
      <c r="B48" s="58" t="str">
        <f>VLOOKUP(A48,SE!$A$1:$B$8,2,FALSE)</f>
        <v>-</v>
      </c>
      <c r="C48" s="57"/>
      <c r="D48" s="59" t="str">
        <f>IF(C48="","", C48*B48)</f>
        <v/>
      </c>
      <c r="E48" s="60" t="str">
        <f t="shared" si="8"/>
        <v/>
      </c>
      <c r="F48" s="42" t="str">
        <f t="shared" si="7"/>
        <v/>
      </c>
      <c r="G48" s="42" t="str">
        <f t="shared" si="7"/>
        <v/>
      </c>
      <c r="H48" s="38"/>
    </row>
    <row r="49" spans="1:8" x14ac:dyDescent="0.25">
      <c r="A49" s="66" t="s">
        <v>9</v>
      </c>
      <c r="B49" s="58" t="str">
        <f>VLOOKUP(A49,SE!$A$1:$B$8,2,FALSE)</f>
        <v>-</v>
      </c>
      <c r="C49" s="57"/>
      <c r="D49" s="59" t="str">
        <f>IF(C49="","", C49*B49)</f>
        <v/>
      </c>
      <c r="E49" s="60" t="str">
        <f t="shared" si="8"/>
        <v/>
      </c>
      <c r="F49" s="42" t="str">
        <f t="shared" si="7"/>
        <v/>
      </c>
      <c r="G49" s="42" t="str">
        <f t="shared" si="7"/>
        <v/>
      </c>
      <c r="H49" s="38"/>
    </row>
    <row r="50" spans="1:8" x14ac:dyDescent="0.25">
      <c r="A50" s="66" t="s">
        <v>9</v>
      </c>
      <c r="B50" s="58" t="str">
        <f>VLOOKUP(A50,SE!$A$1:$B$8,2,FALSE)</f>
        <v>-</v>
      </c>
      <c r="C50" s="57"/>
      <c r="D50" s="59" t="str">
        <f>IF(C50="","", C50*B50)</f>
        <v/>
      </c>
      <c r="E50" s="60" t="str">
        <f t="shared" si="8"/>
        <v/>
      </c>
      <c r="F50" s="42" t="str">
        <f t="shared" si="7"/>
        <v/>
      </c>
      <c r="G50" s="42" t="str">
        <f t="shared" si="7"/>
        <v/>
      </c>
      <c r="H50" s="38"/>
    </row>
    <row r="51" spans="1:8" x14ac:dyDescent="0.25">
      <c r="A51" s="66" t="s">
        <v>9</v>
      </c>
      <c r="B51" s="58" t="str">
        <f>VLOOKUP(A51,SE!$A$1:$B$8,2,FALSE)</f>
        <v>-</v>
      </c>
      <c r="C51" s="57"/>
      <c r="D51" s="59" t="str">
        <f>IF(C51="","", C51*B51)</f>
        <v/>
      </c>
      <c r="E51" s="60" t="str">
        <f>IF(D51="","", D51*0.4)</f>
        <v/>
      </c>
      <c r="F51" s="42" t="str">
        <f t="shared" si="7"/>
        <v/>
      </c>
      <c r="G51" s="42" t="str">
        <f t="shared" si="7"/>
        <v/>
      </c>
      <c r="H51" s="38"/>
    </row>
    <row r="52" spans="1:8" x14ac:dyDescent="0.25">
      <c r="A52" s="84" t="s">
        <v>49</v>
      </c>
      <c r="B52" s="85"/>
      <c r="C52" s="85"/>
      <c r="D52" s="86">
        <f>SUM(D17:D51)</f>
        <v>0</v>
      </c>
      <c r="E52" s="86">
        <f>SUM(E17:E51)</f>
        <v>0</v>
      </c>
      <c r="F52" s="43">
        <f>SUM(F17:F51)</f>
        <v>0</v>
      </c>
      <c r="G52" s="43">
        <f>SUM(G17:G51)</f>
        <v>0</v>
      </c>
      <c r="H52" s="38"/>
    </row>
    <row r="53" spans="1:8" ht="15.75" x14ac:dyDescent="0.25">
      <c r="A53" s="84"/>
      <c r="B53" s="85"/>
      <c r="C53" s="85"/>
      <c r="D53" s="86"/>
      <c r="E53" s="86"/>
      <c r="F53" s="87">
        <f>+F52+G52</f>
        <v>0</v>
      </c>
      <c r="G53" s="87"/>
      <c r="H53" s="38"/>
    </row>
    <row r="54" spans="1:8" x14ac:dyDescent="0.25">
      <c r="A54" s="75"/>
      <c r="D54" s="38"/>
      <c r="E54" s="38"/>
      <c r="F54" s="44"/>
      <c r="G54" s="44"/>
    </row>
    <row r="55" spans="1:8" ht="23.25" customHeight="1" x14ac:dyDescent="0.25">
      <c r="A55" s="80" t="s">
        <v>22</v>
      </c>
      <c r="B55" s="80"/>
      <c r="C55" s="80"/>
      <c r="D55" s="80"/>
      <c r="E55" s="80"/>
      <c r="F55" s="80"/>
      <c r="G55" s="80"/>
    </row>
    <row r="56" spans="1:8" ht="33" customHeight="1" x14ac:dyDescent="0.25">
      <c r="A56" s="88" t="s">
        <v>44</v>
      </c>
      <c r="B56" s="89" t="s">
        <v>27</v>
      </c>
      <c r="C56" s="89" t="s">
        <v>21</v>
      </c>
      <c r="D56" s="90" t="s">
        <v>37</v>
      </c>
      <c r="E56" s="91" t="s">
        <v>38</v>
      </c>
      <c r="F56" s="83" t="s">
        <v>36</v>
      </c>
      <c r="G56" s="83"/>
    </row>
    <row r="57" spans="1:8" ht="36.75" x14ac:dyDescent="0.25">
      <c r="A57" s="88"/>
      <c r="B57" s="89"/>
      <c r="C57" s="89"/>
      <c r="D57" s="90"/>
      <c r="E57" s="92"/>
      <c r="F57" s="41" t="s">
        <v>46</v>
      </c>
      <c r="G57" s="45" t="s">
        <v>45</v>
      </c>
    </row>
    <row r="58" spans="1:8" x14ac:dyDescent="0.25">
      <c r="A58" s="61" t="s">
        <v>28</v>
      </c>
      <c r="B58" s="61"/>
      <c r="C58" s="61"/>
      <c r="D58" s="61"/>
      <c r="E58" s="61"/>
      <c r="F58" s="64"/>
      <c r="G58" s="64"/>
    </row>
    <row r="59" spans="1:8" x14ac:dyDescent="0.25">
      <c r="A59" s="66" t="s">
        <v>9</v>
      </c>
      <c r="B59" s="58" t="str">
        <f>VLOOKUP(A59,SE!$A$1:$B$8,2,FALSE)</f>
        <v>-</v>
      </c>
      <c r="C59" s="57"/>
      <c r="D59" s="59" t="str">
        <f>IF(C59="","", C59*B59)</f>
        <v/>
      </c>
      <c r="E59" s="60" t="str">
        <f t="shared" ref="E59:E63" si="9">IF(D59="","", D59*0.4)</f>
        <v/>
      </c>
      <c r="F59" s="42" t="str">
        <f>IF(D59="","", D59*$B$10)</f>
        <v/>
      </c>
      <c r="G59" s="42" t="str">
        <f>IF(E59="","", E59*$B$10)</f>
        <v/>
      </c>
      <c r="H59" s="38"/>
    </row>
    <row r="60" spans="1:8" x14ac:dyDescent="0.25">
      <c r="A60" s="66" t="s">
        <v>9</v>
      </c>
      <c r="B60" s="58" t="str">
        <f>VLOOKUP(A60,SE!$A$1:$B$8,2,FALSE)</f>
        <v>-</v>
      </c>
      <c r="C60" s="57"/>
      <c r="D60" s="59" t="str">
        <f>IF(C60="","", C60*B60)</f>
        <v/>
      </c>
      <c r="E60" s="60" t="str">
        <f t="shared" si="9"/>
        <v/>
      </c>
      <c r="F60" s="42" t="str">
        <f t="shared" ref="F60:G93" si="10">IF(D60="","", D60*$B$10)</f>
        <v/>
      </c>
      <c r="G60" s="42" t="str">
        <f t="shared" si="10"/>
        <v/>
      </c>
      <c r="H60" s="38"/>
    </row>
    <row r="61" spans="1:8" x14ac:dyDescent="0.25">
      <c r="A61" s="66" t="s">
        <v>9</v>
      </c>
      <c r="B61" s="58" t="str">
        <f>VLOOKUP(A61,SE!$A$1:$B$8,2,FALSE)</f>
        <v>-</v>
      </c>
      <c r="C61" s="57"/>
      <c r="D61" s="59" t="str">
        <f>IF(C61="","", C61*B61)</f>
        <v/>
      </c>
      <c r="E61" s="60" t="str">
        <f t="shared" si="9"/>
        <v/>
      </c>
      <c r="F61" s="42" t="str">
        <f t="shared" si="10"/>
        <v/>
      </c>
      <c r="G61" s="42" t="str">
        <f t="shared" si="10"/>
        <v/>
      </c>
      <c r="H61" s="38"/>
    </row>
    <row r="62" spans="1:8" x14ac:dyDescent="0.25">
      <c r="A62" s="66" t="s">
        <v>9</v>
      </c>
      <c r="B62" s="58" t="str">
        <f>VLOOKUP(A62,SE!$A$1:$B$8,2,FALSE)</f>
        <v>-</v>
      </c>
      <c r="C62" s="57"/>
      <c r="D62" s="59" t="str">
        <f>IF(C62="","", C62*B62)</f>
        <v/>
      </c>
      <c r="E62" s="60" t="str">
        <f t="shared" si="9"/>
        <v/>
      </c>
      <c r="F62" s="42" t="str">
        <f t="shared" si="10"/>
        <v/>
      </c>
      <c r="G62" s="42" t="str">
        <f t="shared" si="10"/>
        <v/>
      </c>
      <c r="H62" s="38"/>
    </row>
    <row r="63" spans="1:8" x14ac:dyDescent="0.25">
      <c r="A63" s="66" t="s">
        <v>9</v>
      </c>
      <c r="B63" s="58" t="str">
        <f>VLOOKUP(A63,SE!$A$1:$B$8,2,FALSE)</f>
        <v>-</v>
      </c>
      <c r="C63" s="57"/>
      <c r="D63" s="59" t="str">
        <f>IF(C63="","", C63*B63)</f>
        <v/>
      </c>
      <c r="E63" s="60" t="str">
        <f t="shared" si="9"/>
        <v/>
      </c>
      <c r="F63" s="42" t="str">
        <f t="shared" si="10"/>
        <v/>
      </c>
      <c r="G63" s="42" t="str">
        <f t="shared" si="10"/>
        <v/>
      </c>
      <c r="H63" s="38"/>
    </row>
    <row r="64" spans="1:8" x14ac:dyDescent="0.25">
      <c r="A64" s="61" t="s">
        <v>29</v>
      </c>
      <c r="B64" s="61"/>
      <c r="C64" s="61"/>
      <c r="D64" s="61"/>
      <c r="E64" s="61"/>
      <c r="F64" s="62" t="str">
        <f t="shared" si="10"/>
        <v/>
      </c>
      <c r="G64" s="62" t="str">
        <f t="shared" si="10"/>
        <v/>
      </c>
      <c r="H64" s="38"/>
    </row>
    <row r="65" spans="1:8" x14ac:dyDescent="0.25">
      <c r="A65" s="66" t="s">
        <v>9</v>
      </c>
      <c r="B65" s="58" t="str">
        <f>VLOOKUP(A65,SE!$A$1:$B$8,2,FALSE)</f>
        <v>-</v>
      </c>
      <c r="C65" s="57"/>
      <c r="D65" s="59" t="str">
        <f>IF(C65="","", C65*B65)</f>
        <v/>
      </c>
      <c r="E65" s="60" t="str">
        <f t="shared" ref="E65:E69" si="11">IF(D65="","", D65*0.4)</f>
        <v/>
      </c>
      <c r="F65" s="42" t="str">
        <f t="shared" si="10"/>
        <v/>
      </c>
      <c r="G65" s="42" t="str">
        <f t="shared" si="10"/>
        <v/>
      </c>
      <c r="H65" s="38"/>
    </row>
    <row r="66" spans="1:8" x14ac:dyDescent="0.25">
      <c r="A66" s="66" t="s">
        <v>9</v>
      </c>
      <c r="B66" s="58" t="str">
        <f>VLOOKUP(A66,SE!$A$1:$B$8,2,FALSE)</f>
        <v>-</v>
      </c>
      <c r="C66" s="57"/>
      <c r="D66" s="59" t="str">
        <f>IF(C66="","", C66*B66)</f>
        <v/>
      </c>
      <c r="E66" s="60" t="str">
        <f t="shared" si="11"/>
        <v/>
      </c>
      <c r="F66" s="42" t="str">
        <f t="shared" si="10"/>
        <v/>
      </c>
      <c r="G66" s="42" t="str">
        <f t="shared" si="10"/>
        <v/>
      </c>
      <c r="H66" s="38"/>
    </row>
    <row r="67" spans="1:8" x14ac:dyDescent="0.25">
      <c r="A67" s="66" t="s">
        <v>9</v>
      </c>
      <c r="B67" s="58" t="str">
        <f>VLOOKUP(A67,SE!$A$1:$B$8,2,FALSE)</f>
        <v>-</v>
      </c>
      <c r="C67" s="57"/>
      <c r="D67" s="59" t="str">
        <f>IF(C67="","", C67*B67)</f>
        <v/>
      </c>
      <c r="E67" s="60" t="str">
        <f t="shared" si="11"/>
        <v/>
      </c>
      <c r="F67" s="42" t="str">
        <f t="shared" si="10"/>
        <v/>
      </c>
      <c r="G67" s="42" t="str">
        <f t="shared" si="10"/>
        <v/>
      </c>
      <c r="H67" s="38"/>
    </row>
    <row r="68" spans="1:8" x14ac:dyDescent="0.25">
      <c r="A68" s="66" t="s">
        <v>9</v>
      </c>
      <c r="B68" s="58" t="str">
        <f>VLOOKUP(A68,SE!$A$1:$B$8,2,FALSE)</f>
        <v>-</v>
      </c>
      <c r="C68" s="57"/>
      <c r="D68" s="59" t="str">
        <f t="shared" ref="D68:D69" si="12">IF(C68="","", C68*B68)</f>
        <v/>
      </c>
      <c r="E68" s="60" t="str">
        <f t="shared" si="11"/>
        <v/>
      </c>
      <c r="F68" s="42" t="str">
        <f t="shared" si="10"/>
        <v/>
      </c>
      <c r="G68" s="42" t="str">
        <f t="shared" si="10"/>
        <v/>
      </c>
      <c r="H68" s="38"/>
    </row>
    <row r="69" spans="1:8" x14ac:dyDescent="0.25">
      <c r="A69" s="66" t="s">
        <v>9</v>
      </c>
      <c r="B69" s="58" t="str">
        <f>VLOOKUP(A69,SE!$A$1:$B$8,2,FALSE)</f>
        <v>-</v>
      </c>
      <c r="C69" s="57"/>
      <c r="D69" s="59" t="str">
        <f t="shared" si="12"/>
        <v/>
      </c>
      <c r="E69" s="60" t="str">
        <f t="shared" si="11"/>
        <v/>
      </c>
      <c r="F69" s="42" t="str">
        <f t="shared" si="10"/>
        <v/>
      </c>
      <c r="G69" s="42" t="str">
        <f t="shared" si="10"/>
        <v/>
      </c>
      <c r="H69" s="38"/>
    </row>
    <row r="70" spans="1:8" x14ac:dyDescent="0.25">
      <c r="A70" s="61" t="s">
        <v>30</v>
      </c>
      <c r="B70" s="63"/>
      <c r="C70" s="63"/>
      <c r="D70" s="61"/>
      <c r="E70" s="63"/>
      <c r="F70" s="62" t="str">
        <f t="shared" si="10"/>
        <v/>
      </c>
      <c r="G70" s="62" t="str">
        <f t="shared" si="10"/>
        <v/>
      </c>
      <c r="H70" s="38"/>
    </row>
    <row r="71" spans="1:8" x14ac:dyDescent="0.25">
      <c r="A71" s="66" t="s">
        <v>9</v>
      </c>
      <c r="B71" s="58" t="str">
        <f>VLOOKUP(A71,SE!$A$1:$B$8,2,FALSE)</f>
        <v>-</v>
      </c>
      <c r="C71" s="57"/>
      <c r="D71" s="59" t="str">
        <f>IF(C71="","", C71*B71)</f>
        <v/>
      </c>
      <c r="E71" s="60" t="str">
        <f t="shared" ref="E71:E75" si="13">IF(D71="","", D71*0.4)</f>
        <v/>
      </c>
      <c r="F71" s="42" t="str">
        <f t="shared" si="10"/>
        <v/>
      </c>
      <c r="G71" s="42" t="str">
        <f t="shared" si="10"/>
        <v/>
      </c>
      <c r="H71" s="38"/>
    </row>
    <row r="72" spans="1:8" x14ac:dyDescent="0.25">
      <c r="A72" s="66" t="s">
        <v>9</v>
      </c>
      <c r="B72" s="58" t="str">
        <f>VLOOKUP(A72,SE!$A$1:$B$8,2,FALSE)</f>
        <v>-</v>
      </c>
      <c r="C72" s="57"/>
      <c r="D72" s="59" t="str">
        <f>IF(C72="","", C72*B72)</f>
        <v/>
      </c>
      <c r="E72" s="60" t="str">
        <f t="shared" si="13"/>
        <v/>
      </c>
      <c r="F72" s="42" t="str">
        <f t="shared" si="10"/>
        <v/>
      </c>
      <c r="G72" s="42" t="str">
        <f t="shared" si="10"/>
        <v/>
      </c>
      <c r="H72" s="38"/>
    </row>
    <row r="73" spans="1:8" x14ac:dyDescent="0.25">
      <c r="A73" s="66" t="s">
        <v>9</v>
      </c>
      <c r="B73" s="58" t="str">
        <f>VLOOKUP(A73,SE!$A$1:$B$8,2,FALSE)</f>
        <v>-</v>
      </c>
      <c r="C73" s="57"/>
      <c r="D73" s="59" t="str">
        <f>IF(C73="","", C73*B73)</f>
        <v/>
      </c>
      <c r="E73" s="60" t="str">
        <f t="shared" si="13"/>
        <v/>
      </c>
      <c r="F73" s="42" t="str">
        <f t="shared" si="10"/>
        <v/>
      </c>
      <c r="G73" s="42" t="str">
        <f t="shared" si="10"/>
        <v/>
      </c>
      <c r="H73" s="38"/>
    </row>
    <row r="74" spans="1:8" x14ac:dyDescent="0.25">
      <c r="A74" s="66" t="s">
        <v>9</v>
      </c>
      <c r="B74" s="58" t="str">
        <f>VLOOKUP(A74,SE!$A$1:$B$8,2,FALSE)</f>
        <v>-</v>
      </c>
      <c r="C74" s="71"/>
      <c r="D74" s="59" t="str">
        <f t="shared" ref="D74:D75" si="14">IF(C74="","", C74*B74)</f>
        <v/>
      </c>
      <c r="E74" s="60" t="str">
        <f t="shared" si="13"/>
        <v/>
      </c>
      <c r="F74" s="42" t="str">
        <f t="shared" si="10"/>
        <v/>
      </c>
      <c r="G74" s="42" t="str">
        <f t="shared" si="10"/>
        <v/>
      </c>
      <c r="H74" s="38"/>
    </row>
    <row r="75" spans="1:8" x14ac:dyDescent="0.25">
      <c r="A75" s="66" t="s">
        <v>9</v>
      </c>
      <c r="B75" s="58" t="str">
        <f>VLOOKUP(A75,SE!$A$1:$B$8,2,FALSE)</f>
        <v>-</v>
      </c>
      <c r="C75" s="57"/>
      <c r="D75" s="59" t="str">
        <f t="shared" si="14"/>
        <v/>
      </c>
      <c r="E75" s="60" t="str">
        <f t="shared" si="13"/>
        <v/>
      </c>
      <c r="F75" s="42" t="str">
        <f t="shared" si="10"/>
        <v/>
      </c>
      <c r="G75" s="42" t="str">
        <f t="shared" si="10"/>
        <v/>
      </c>
      <c r="H75" s="38"/>
    </row>
    <row r="76" spans="1:8" x14ac:dyDescent="0.25">
      <c r="A76" s="61" t="s">
        <v>31</v>
      </c>
      <c r="B76" s="61"/>
      <c r="C76" s="61"/>
      <c r="D76" s="61"/>
      <c r="E76" s="61"/>
      <c r="F76" s="62" t="str">
        <f t="shared" si="10"/>
        <v/>
      </c>
      <c r="G76" s="62" t="str">
        <f t="shared" si="10"/>
        <v/>
      </c>
      <c r="H76" s="38"/>
    </row>
    <row r="77" spans="1:8" x14ac:dyDescent="0.25">
      <c r="A77" s="66" t="s">
        <v>9</v>
      </c>
      <c r="B77" s="58" t="str">
        <f>VLOOKUP(A77,SE!$A$1:$B$8,2,FALSE)</f>
        <v>-</v>
      </c>
      <c r="C77" s="57"/>
      <c r="D77" s="59" t="str">
        <f>IF(C77="","", C77*B77)</f>
        <v/>
      </c>
      <c r="E77" s="60" t="str">
        <f t="shared" ref="E77:E81" si="15">IF(D77="","", D77*0.4)</f>
        <v/>
      </c>
      <c r="F77" s="42" t="str">
        <f t="shared" si="10"/>
        <v/>
      </c>
      <c r="G77" s="42" t="str">
        <f t="shared" si="10"/>
        <v/>
      </c>
      <c r="H77" s="38"/>
    </row>
    <row r="78" spans="1:8" x14ac:dyDescent="0.25">
      <c r="A78" s="66" t="s">
        <v>9</v>
      </c>
      <c r="B78" s="58" t="str">
        <f>VLOOKUP(A78,SE!$A$1:$B$8,2,FALSE)</f>
        <v>-</v>
      </c>
      <c r="C78" s="57"/>
      <c r="D78" s="59" t="str">
        <f t="shared" ref="D78:D81" si="16">IF(C78="","", C78*B78)</f>
        <v/>
      </c>
      <c r="E78" s="60" t="str">
        <f t="shared" si="15"/>
        <v/>
      </c>
      <c r="F78" s="42" t="str">
        <f t="shared" si="10"/>
        <v/>
      </c>
      <c r="G78" s="42" t="str">
        <f t="shared" si="10"/>
        <v/>
      </c>
      <c r="H78" s="38"/>
    </row>
    <row r="79" spans="1:8" x14ac:dyDescent="0.25">
      <c r="A79" s="66" t="s">
        <v>9</v>
      </c>
      <c r="B79" s="58" t="str">
        <f>VLOOKUP(A79,SE!$A$1:$B$8,2,FALSE)</f>
        <v>-</v>
      </c>
      <c r="C79" s="57"/>
      <c r="D79" s="59" t="str">
        <f t="shared" si="16"/>
        <v/>
      </c>
      <c r="E79" s="60" t="str">
        <f t="shared" si="15"/>
        <v/>
      </c>
      <c r="F79" s="42" t="str">
        <f t="shared" si="10"/>
        <v/>
      </c>
      <c r="G79" s="42" t="str">
        <f t="shared" si="10"/>
        <v/>
      </c>
      <c r="H79" s="38"/>
    </row>
    <row r="80" spans="1:8" x14ac:dyDescent="0.25">
      <c r="A80" s="66" t="s">
        <v>9</v>
      </c>
      <c r="B80" s="58" t="str">
        <f>VLOOKUP(A80,SE!$A$1:$B$8,2,FALSE)</f>
        <v>-</v>
      </c>
      <c r="C80" s="57"/>
      <c r="D80" s="59" t="str">
        <f t="shared" si="16"/>
        <v/>
      </c>
      <c r="E80" s="60" t="str">
        <f t="shared" si="15"/>
        <v/>
      </c>
      <c r="F80" s="42" t="str">
        <f t="shared" si="10"/>
        <v/>
      </c>
      <c r="G80" s="42" t="str">
        <f t="shared" si="10"/>
        <v/>
      </c>
      <c r="H80" s="38"/>
    </row>
    <row r="81" spans="1:8" x14ac:dyDescent="0.25">
      <c r="A81" s="66" t="s">
        <v>9</v>
      </c>
      <c r="B81" s="58" t="str">
        <f>VLOOKUP(A81,SE!$A$1:$B$8,2,FALSE)</f>
        <v>-</v>
      </c>
      <c r="C81" s="57"/>
      <c r="D81" s="59" t="str">
        <f t="shared" si="16"/>
        <v/>
      </c>
      <c r="E81" s="60" t="str">
        <f t="shared" si="15"/>
        <v/>
      </c>
      <c r="F81" s="42" t="str">
        <f t="shared" si="10"/>
        <v/>
      </c>
      <c r="G81" s="42" t="str">
        <f t="shared" si="10"/>
        <v/>
      </c>
      <c r="H81" s="38"/>
    </row>
    <row r="82" spans="1:8" x14ac:dyDescent="0.25">
      <c r="A82" s="61" t="s">
        <v>32</v>
      </c>
      <c r="B82" s="61"/>
      <c r="C82" s="61"/>
      <c r="D82" s="61"/>
      <c r="E82" s="61"/>
      <c r="F82" s="62" t="str">
        <f t="shared" si="10"/>
        <v/>
      </c>
      <c r="G82" s="62" t="str">
        <f t="shared" si="10"/>
        <v/>
      </c>
      <c r="H82" s="38"/>
    </row>
    <row r="83" spans="1:8" x14ac:dyDescent="0.25">
      <c r="A83" s="66" t="s">
        <v>9</v>
      </c>
      <c r="B83" s="58" t="str">
        <f>VLOOKUP(A83,SE!$A$1:$B$8,2,FALSE)</f>
        <v>-</v>
      </c>
      <c r="C83" s="57"/>
      <c r="D83" s="59" t="str">
        <f t="shared" ref="D83:D87" si="17">IF(C83="","", C83*B83)</f>
        <v/>
      </c>
      <c r="E83" s="60" t="str">
        <f t="shared" ref="E83:E87" si="18">IF(D83="","", D83*0.4)</f>
        <v/>
      </c>
      <c r="F83" s="42" t="str">
        <f t="shared" si="10"/>
        <v/>
      </c>
      <c r="G83" s="42" t="str">
        <f t="shared" si="10"/>
        <v/>
      </c>
      <c r="H83" s="38"/>
    </row>
    <row r="84" spans="1:8" x14ac:dyDescent="0.25">
      <c r="A84" s="66" t="s">
        <v>9</v>
      </c>
      <c r="B84" s="58" t="str">
        <f>VLOOKUP(A84,SE!$A$1:$B$8,2,FALSE)</f>
        <v>-</v>
      </c>
      <c r="C84" s="57"/>
      <c r="D84" s="59" t="str">
        <f t="shared" si="17"/>
        <v/>
      </c>
      <c r="E84" s="60" t="str">
        <f t="shared" si="18"/>
        <v/>
      </c>
      <c r="F84" s="42" t="str">
        <f t="shared" si="10"/>
        <v/>
      </c>
      <c r="G84" s="42" t="str">
        <f t="shared" si="10"/>
        <v/>
      </c>
      <c r="H84" s="38"/>
    </row>
    <row r="85" spans="1:8" x14ac:dyDescent="0.25">
      <c r="A85" s="66" t="s">
        <v>9</v>
      </c>
      <c r="B85" s="58" t="str">
        <f>VLOOKUP(A85,SE!$A$1:$B$8,2,FALSE)</f>
        <v>-</v>
      </c>
      <c r="C85" s="57"/>
      <c r="D85" s="59" t="str">
        <f t="shared" si="17"/>
        <v/>
      </c>
      <c r="E85" s="60" t="str">
        <f t="shared" si="18"/>
        <v/>
      </c>
      <c r="F85" s="42" t="str">
        <f t="shared" si="10"/>
        <v/>
      </c>
      <c r="G85" s="42" t="str">
        <f t="shared" si="10"/>
        <v/>
      </c>
      <c r="H85" s="38"/>
    </row>
    <row r="86" spans="1:8" x14ac:dyDescent="0.25">
      <c r="A86" s="66" t="s">
        <v>9</v>
      </c>
      <c r="B86" s="58" t="str">
        <f>VLOOKUP(A86,SE!$A$1:$B$8,2,FALSE)</f>
        <v>-</v>
      </c>
      <c r="C86" s="57"/>
      <c r="D86" s="59" t="str">
        <f t="shared" si="17"/>
        <v/>
      </c>
      <c r="E86" s="60" t="str">
        <f t="shared" si="18"/>
        <v/>
      </c>
      <c r="F86" s="42" t="str">
        <f t="shared" si="10"/>
        <v/>
      </c>
      <c r="G86" s="42" t="str">
        <f t="shared" si="10"/>
        <v/>
      </c>
      <c r="H86" s="38"/>
    </row>
    <row r="87" spans="1:8" x14ac:dyDescent="0.25">
      <c r="A87" s="66" t="s">
        <v>9</v>
      </c>
      <c r="B87" s="58" t="str">
        <f>VLOOKUP(A87,SE!$A$1:$B$8,2,FALSE)</f>
        <v>-</v>
      </c>
      <c r="C87" s="57"/>
      <c r="D87" s="59" t="str">
        <f t="shared" si="17"/>
        <v/>
      </c>
      <c r="E87" s="60" t="str">
        <f t="shared" si="18"/>
        <v/>
      </c>
      <c r="F87" s="42" t="str">
        <f t="shared" si="10"/>
        <v/>
      </c>
      <c r="G87" s="42" t="str">
        <f t="shared" si="10"/>
        <v/>
      </c>
      <c r="H87" s="38"/>
    </row>
    <row r="88" spans="1:8" x14ac:dyDescent="0.25">
      <c r="A88" s="61" t="s">
        <v>48</v>
      </c>
      <c r="B88" s="61"/>
      <c r="C88" s="61"/>
      <c r="D88" s="61"/>
      <c r="E88" s="61"/>
      <c r="F88" s="62" t="str">
        <f t="shared" si="10"/>
        <v/>
      </c>
      <c r="G88" s="62" t="str">
        <f t="shared" si="10"/>
        <v/>
      </c>
      <c r="H88" s="38"/>
    </row>
    <row r="89" spans="1:8" x14ac:dyDescent="0.25">
      <c r="A89" s="66" t="s">
        <v>9</v>
      </c>
      <c r="B89" s="58" t="str">
        <f>VLOOKUP(A89,SE!$A$1:$B$8,2,FALSE)</f>
        <v>-</v>
      </c>
      <c r="C89" s="57"/>
      <c r="D89" s="59" t="str">
        <f t="shared" ref="D89:D93" si="19">IF(C89="","", C89*B89)</f>
        <v/>
      </c>
      <c r="E89" s="60" t="str">
        <f t="shared" ref="E89:E93" si="20">IF(D89="","", D89*0.4)</f>
        <v/>
      </c>
      <c r="F89" s="42" t="str">
        <f t="shared" si="10"/>
        <v/>
      </c>
      <c r="G89" s="42" t="str">
        <f t="shared" si="10"/>
        <v/>
      </c>
      <c r="H89" s="38"/>
    </row>
    <row r="90" spans="1:8" x14ac:dyDescent="0.25">
      <c r="A90" s="66" t="s">
        <v>9</v>
      </c>
      <c r="B90" s="58" t="str">
        <f>VLOOKUP(A90,SE!$A$1:$B$8,2,FALSE)</f>
        <v>-</v>
      </c>
      <c r="C90" s="57"/>
      <c r="D90" s="59" t="str">
        <f t="shared" si="19"/>
        <v/>
      </c>
      <c r="E90" s="60" t="str">
        <f t="shared" si="20"/>
        <v/>
      </c>
      <c r="F90" s="42" t="str">
        <f t="shared" si="10"/>
        <v/>
      </c>
      <c r="G90" s="42" t="str">
        <f t="shared" si="10"/>
        <v/>
      </c>
      <c r="H90" s="38"/>
    </row>
    <row r="91" spans="1:8" x14ac:dyDescent="0.25">
      <c r="A91" s="66" t="s">
        <v>9</v>
      </c>
      <c r="B91" s="58" t="str">
        <f>VLOOKUP(A91,SE!$A$1:$B$8,2,FALSE)</f>
        <v>-</v>
      </c>
      <c r="C91" s="57"/>
      <c r="D91" s="59" t="str">
        <f t="shared" si="19"/>
        <v/>
      </c>
      <c r="E91" s="60" t="str">
        <f t="shared" si="20"/>
        <v/>
      </c>
      <c r="F91" s="42" t="str">
        <f t="shared" si="10"/>
        <v/>
      </c>
      <c r="G91" s="42" t="str">
        <f t="shared" si="10"/>
        <v/>
      </c>
      <c r="H91" s="38"/>
    </row>
    <row r="92" spans="1:8" x14ac:dyDescent="0.25">
      <c r="A92" s="66" t="s">
        <v>9</v>
      </c>
      <c r="B92" s="58" t="str">
        <f>VLOOKUP(A92,SE!$A$1:$B$8,2,FALSE)</f>
        <v>-</v>
      </c>
      <c r="C92" s="57"/>
      <c r="D92" s="59" t="str">
        <f t="shared" si="19"/>
        <v/>
      </c>
      <c r="E92" s="60" t="str">
        <f t="shared" si="20"/>
        <v/>
      </c>
      <c r="F92" s="42" t="str">
        <f t="shared" si="10"/>
        <v/>
      </c>
      <c r="G92" s="42" t="str">
        <f t="shared" si="10"/>
        <v/>
      </c>
      <c r="H92" s="38"/>
    </row>
    <row r="93" spans="1:8" x14ac:dyDescent="0.25">
      <c r="A93" s="66" t="s">
        <v>9</v>
      </c>
      <c r="B93" s="58" t="str">
        <f>VLOOKUP(A93,SE!$A$1:$B$8,2,FALSE)</f>
        <v>-</v>
      </c>
      <c r="C93" s="57"/>
      <c r="D93" s="59" t="str">
        <f t="shared" si="19"/>
        <v/>
      </c>
      <c r="E93" s="60" t="str">
        <f t="shared" si="20"/>
        <v/>
      </c>
      <c r="F93" s="42" t="str">
        <f t="shared" si="10"/>
        <v/>
      </c>
      <c r="G93" s="42" t="str">
        <f t="shared" si="10"/>
        <v/>
      </c>
      <c r="H93" s="38"/>
    </row>
    <row r="94" spans="1:8" x14ac:dyDescent="0.25">
      <c r="A94" s="84" t="s">
        <v>50</v>
      </c>
      <c r="B94" s="85"/>
      <c r="C94" s="85"/>
      <c r="D94" s="86">
        <f>SUM(D59:D93)</f>
        <v>0</v>
      </c>
      <c r="E94" s="86">
        <f>SUM(E59:E93)</f>
        <v>0</v>
      </c>
      <c r="F94" s="43">
        <f>SUM(F59:F93)</f>
        <v>0</v>
      </c>
      <c r="G94" s="43">
        <f>SUM(G59:G93)</f>
        <v>0</v>
      </c>
      <c r="H94" s="38"/>
    </row>
    <row r="95" spans="1:8" ht="15.75" x14ac:dyDescent="0.25">
      <c r="A95" s="84"/>
      <c r="B95" s="85"/>
      <c r="C95" s="85"/>
      <c r="D95" s="86"/>
      <c r="E95" s="86"/>
      <c r="F95" s="87">
        <f>+F94+G94</f>
        <v>0</v>
      </c>
      <c r="G95" s="87"/>
      <c r="H95" s="38"/>
    </row>
    <row r="96" spans="1:8" x14ac:dyDescent="0.25">
      <c r="A96" s="74"/>
    </row>
    <row r="97" spans="1:11" ht="42" customHeight="1" x14ac:dyDescent="0.25">
      <c r="A97" s="93" t="s">
        <v>47</v>
      </c>
      <c r="B97" s="93"/>
      <c r="C97" s="93"/>
      <c r="D97" s="93" t="s">
        <v>33</v>
      </c>
      <c r="E97" s="93"/>
      <c r="F97" s="94" t="s">
        <v>35</v>
      </c>
      <c r="G97" s="94"/>
    </row>
    <row r="98" spans="1:11" ht="48.75" customHeight="1" x14ac:dyDescent="0.25">
      <c r="A98" s="93"/>
      <c r="B98" s="93"/>
      <c r="C98" s="93"/>
      <c r="D98" s="67" t="s">
        <v>34</v>
      </c>
      <c r="E98" s="67" t="s">
        <v>39</v>
      </c>
      <c r="F98" s="41" t="s">
        <v>46</v>
      </c>
      <c r="G98" s="45" t="s">
        <v>45</v>
      </c>
    </row>
    <row r="99" spans="1:11" x14ac:dyDescent="0.25">
      <c r="A99" s="95" t="s">
        <v>5</v>
      </c>
      <c r="B99" s="95"/>
      <c r="C99" s="95"/>
      <c r="D99" s="59">
        <f>SUMIF($A$17:$A$93,"Vodenje in koordinacija",$D$17:$D$93)</f>
        <v>0</v>
      </c>
      <c r="E99" s="59">
        <f>SUMIF($A$17:$A$93,"Vodenje in koordinacija",$E$17:$E$93)</f>
        <v>0</v>
      </c>
      <c r="F99" s="42">
        <f>IF(D99="","", D99*$B$10)</f>
        <v>0</v>
      </c>
      <c r="G99" s="42">
        <f>IF(E99="","", E99*$B$10)</f>
        <v>0</v>
      </c>
    </row>
    <row r="100" spans="1:11" x14ac:dyDescent="0.25">
      <c r="A100" s="95" t="s">
        <v>6</v>
      </c>
      <c r="B100" s="95"/>
      <c r="C100" s="95"/>
      <c r="D100" s="59">
        <f>SUMIF($A$17:$A$93,"Strokovna in tehnična pomoč",$D$17:$D$93)</f>
        <v>0</v>
      </c>
      <c r="E100" s="59">
        <f>SUMIF($A$17:$A$93,"Strokovna in tehnična pomoč",$E$17:$E$93)</f>
        <v>0</v>
      </c>
      <c r="F100" s="42">
        <f t="shared" ref="F100:G104" si="21">IF(D100="","", D100*$B$10)</f>
        <v>0</v>
      </c>
      <c r="G100" s="42">
        <f t="shared" si="21"/>
        <v>0</v>
      </c>
    </row>
    <row r="101" spans="1:11" x14ac:dyDescent="0.25">
      <c r="A101" s="95" t="s">
        <v>4</v>
      </c>
      <c r="B101" s="95"/>
      <c r="C101" s="95"/>
      <c r="D101" s="59">
        <f>SUMIF($A$17:$A$93,"Izvajanje neindustrijske dejavnosti",$D$17:$D$93)</f>
        <v>0</v>
      </c>
      <c r="E101" s="59">
        <f>SUMIF($A$17:$A$93,"Izvajanje neindustrijske dejavnosti",$E$17:$E$93)</f>
        <v>0</v>
      </c>
      <c r="F101" s="42">
        <f t="shared" si="21"/>
        <v>0</v>
      </c>
      <c r="G101" s="42">
        <f t="shared" si="21"/>
        <v>0</v>
      </c>
    </row>
    <row r="102" spans="1:11" x14ac:dyDescent="0.25">
      <c r="A102" s="95" t="s">
        <v>10</v>
      </c>
      <c r="B102" s="95"/>
      <c r="C102" s="95"/>
      <c r="D102" s="59">
        <f>SUMIF($A$17:$A$93,"Prostovoljsko delo - vsebinsko",$D$17:$D$93)</f>
        <v>0</v>
      </c>
      <c r="E102" s="59">
        <f>SUMIF($A$17:$A$93,"Prostovoljsko delo - vsebinsko",$E$17:$E$93)</f>
        <v>0</v>
      </c>
      <c r="F102" s="42">
        <f t="shared" si="21"/>
        <v>0</v>
      </c>
      <c r="G102" s="42">
        <f t="shared" si="21"/>
        <v>0</v>
      </c>
    </row>
    <row r="103" spans="1:11" x14ac:dyDescent="0.25">
      <c r="A103" s="95" t="s">
        <v>43</v>
      </c>
      <c r="B103" s="95"/>
      <c r="C103" s="95"/>
      <c r="D103" s="59">
        <f>SUMIF($A$17:$A$93,"Prostovoljsko delo - organizacisko",$D$17:$D$93)</f>
        <v>0</v>
      </c>
      <c r="E103" s="59">
        <f>SUMIF($A$17:$A$93,"Prostovoljsko delo - organizacisko",$E$17:$E$93)</f>
        <v>0</v>
      </c>
      <c r="F103" s="42">
        <f t="shared" si="21"/>
        <v>0</v>
      </c>
      <c r="G103" s="42">
        <f t="shared" si="21"/>
        <v>0</v>
      </c>
    </row>
    <row r="104" spans="1:11" x14ac:dyDescent="0.25">
      <c r="A104" s="95" t="s">
        <v>15</v>
      </c>
      <c r="B104" s="95"/>
      <c r="C104" s="95"/>
      <c r="D104" s="59">
        <f>SUMIF($A$17:$A$93,"Prostovoljsko delo - drugo",$D$17:$D$93)</f>
        <v>0</v>
      </c>
      <c r="E104" s="59">
        <f>SUMIF($A$17:$A$93,"Prostovoljsko delo - drugo",$E$17:$E$93)</f>
        <v>0</v>
      </c>
      <c r="F104" s="42">
        <f t="shared" si="21"/>
        <v>0</v>
      </c>
      <c r="G104" s="42">
        <f t="shared" si="21"/>
        <v>0</v>
      </c>
    </row>
    <row r="105" spans="1:11" ht="0.75" customHeight="1" x14ac:dyDescent="0.25">
      <c r="A105" s="68"/>
      <c r="B105" s="46"/>
      <c r="C105" s="46"/>
      <c r="D105" s="56"/>
      <c r="E105" s="56"/>
      <c r="F105" s="69">
        <f>SUM(F99:F104)</f>
        <v>0</v>
      </c>
      <c r="G105" s="69">
        <f>SUM(G99:G104)</f>
        <v>0</v>
      </c>
    </row>
    <row r="106" spans="1:11" s="39" customFormat="1" ht="21.75" customHeight="1" x14ac:dyDescent="0.25">
      <c r="A106" s="96" t="s">
        <v>7</v>
      </c>
      <c r="B106" s="96"/>
      <c r="C106" s="96"/>
      <c r="D106" s="70">
        <f>SUM(D99:D104)</f>
        <v>0</v>
      </c>
      <c r="E106" s="70">
        <f>SUM(E99:E104)</f>
        <v>0</v>
      </c>
      <c r="F106" s="87">
        <f>+F105+G105</f>
        <v>0</v>
      </c>
      <c r="G106" s="87"/>
      <c r="H106"/>
      <c r="I106"/>
      <c r="J106"/>
      <c r="K106"/>
    </row>
    <row r="107" spans="1:11" x14ac:dyDescent="0.25">
      <c r="A107" s="75"/>
      <c r="D107" s="38"/>
      <c r="E107" s="38"/>
      <c r="F107" s="38"/>
    </row>
    <row r="108" spans="1:11" ht="16.5" customHeight="1" x14ac:dyDescent="0.25">
      <c r="A108" s="76" t="s">
        <v>42</v>
      </c>
      <c r="B108" s="37"/>
      <c r="D108" s="97" t="s">
        <v>52</v>
      </c>
      <c r="E108" s="97"/>
      <c r="F108" s="97"/>
      <c r="G108" s="52"/>
    </row>
    <row r="109" spans="1:11" x14ac:dyDescent="0.25">
      <c r="A109" s="77"/>
      <c r="B109" s="53"/>
      <c r="D109" s="36"/>
      <c r="F109" s="36"/>
      <c r="G109" s="49"/>
    </row>
    <row r="110" spans="1:11" x14ac:dyDescent="0.25">
      <c r="A110" s="74"/>
      <c r="D110" s="97" t="s">
        <v>24</v>
      </c>
      <c r="E110" s="97"/>
      <c r="F110" s="97"/>
      <c r="G110" s="52"/>
    </row>
    <row r="111" spans="1:11" x14ac:dyDescent="0.25">
      <c r="A111" s="74"/>
      <c r="D111" s="36"/>
      <c r="G111" s="54"/>
    </row>
    <row r="112" spans="1:11" x14ac:dyDescent="0.25">
      <c r="A112" s="74"/>
      <c r="D112" s="97" t="s">
        <v>25</v>
      </c>
      <c r="E112" s="97"/>
      <c r="F112" s="97"/>
      <c r="G112" s="55"/>
    </row>
    <row r="113" spans="1:7" x14ac:dyDescent="0.25">
      <c r="A113" s="74"/>
      <c r="D113" s="36"/>
      <c r="G113" s="54"/>
    </row>
    <row r="114" spans="1:7" x14ac:dyDescent="0.25">
      <c r="A114" s="74"/>
      <c r="D114" s="97" t="s">
        <v>26</v>
      </c>
      <c r="E114" s="97"/>
      <c r="F114" s="97"/>
      <c r="G114" s="52"/>
    </row>
    <row r="115" spans="1:7" x14ac:dyDescent="0.25">
      <c r="A115" s="98"/>
      <c r="B115" s="98"/>
      <c r="C115" s="98"/>
      <c r="D115" s="98"/>
      <c r="E115" s="98"/>
      <c r="F115" s="98"/>
      <c r="G115" s="98"/>
    </row>
    <row r="116" spans="1:7" x14ac:dyDescent="0.25">
      <c r="A116" s="33"/>
      <c r="B116" s="34"/>
      <c r="C116" s="34"/>
      <c r="F116" s="34"/>
      <c r="G116" s="34"/>
    </row>
    <row r="117" spans="1:7" x14ac:dyDescent="0.25">
      <c r="A117" s="33"/>
      <c r="B117" s="33"/>
      <c r="C117" s="33"/>
      <c r="D117" s="40"/>
      <c r="E117" s="40"/>
      <c r="F117" s="33"/>
      <c r="G117" s="33"/>
    </row>
    <row r="118" spans="1:7" x14ac:dyDescent="0.25">
      <c r="A118" s="35"/>
      <c r="B118" s="35"/>
    </row>
    <row r="119" spans="1:7" x14ac:dyDescent="0.25">
      <c r="A119" s="35"/>
      <c r="B119" s="35"/>
    </row>
    <row r="120" spans="1:7" x14ac:dyDescent="0.25">
      <c r="A120" s="35"/>
      <c r="B120" s="35"/>
    </row>
    <row r="121" spans="1:7" x14ac:dyDescent="0.25">
      <c r="A121" s="35"/>
      <c r="B121" s="35"/>
    </row>
    <row r="122" spans="1:7" x14ac:dyDescent="0.25">
      <c r="A122" s="35"/>
      <c r="B122" s="35"/>
    </row>
    <row r="123" spans="1:7" x14ac:dyDescent="0.25">
      <c r="A123" s="35"/>
      <c r="B123" s="35"/>
    </row>
    <row r="124" spans="1:7" x14ac:dyDescent="0.25">
      <c r="A124" s="35"/>
      <c r="B124" s="35"/>
    </row>
    <row r="125" spans="1:7" x14ac:dyDescent="0.25">
      <c r="A125" s="35"/>
      <c r="B125" s="35"/>
    </row>
  </sheetData>
  <mergeCells count="46">
    <mergeCell ref="A115:G115"/>
    <mergeCell ref="A102:C102"/>
    <mergeCell ref="A103:C103"/>
    <mergeCell ref="A104:C104"/>
    <mergeCell ref="A106:C106"/>
    <mergeCell ref="F106:G106"/>
    <mergeCell ref="D108:F108"/>
    <mergeCell ref="A100:C100"/>
    <mergeCell ref="D110:F110"/>
    <mergeCell ref="D112:F112"/>
    <mergeCell ref="A101:C101"/>
    <mergeCell ref="D114:F114"/>
    <mergeCell ref="A97:C98"/>
    <mergeCell ref="D97:E97"/>
    <mergeCell ref="E94:E95"/>
    <mergeCell ref="F97:G97"/>
    <mergeCell ref="A99:C99"/>
    <mergeCell ref="F95:G95"/>
    <mergeCell ref="A55:G55"/>
    <mergeCell ref="A56:A57"/>
    <mergeCell ref="B56:B57"/>
    <mergeCell ref="C56:C57"/>
    <mergeCell ref="D56:D57"/>
    <mergeCell ref="E56:E57"/>
    <mergeCell ref="F56:G56"/>
    <mergeCell ref="A94:A95"/>
    <mergeCell ref="B94:B95"/>
    <mergeCell ref="C94:C95"/>
    <mergeCell ref="D94:D95"/>
    <mergeCell ref="F14:G14"/>
    <mergeCell ref="A52:A53"/>
    <mergeCell ref="B52:B53"/>
    <mergeCell ref="C52:C53"/>
    <mergeCell ref="D52:D53"/>
    <mergeCell ref="E52:E53"/>
    <mergeCell ref="F53:G53"/>
    <mergeCell ref="A14:A15"/>
    <mergeCell ref="B14:B15"/>
    <mergeCell ref="C14:C15"/>
    <mergeCell ref="D14:D15"/>
    <mergeCell ref="E14:E15"/>
    <mergeCell ref="A5:G5"/>
    <mergeCell ref="A7:G7"/>
    <mergeCell ref="B8:G8"/>
    <mergeCell ref="B11:G11"/>
    <mergeCell ref="A13:G13"/>
  </mergeCells>
  <dataValidations count="1">
    <dataValidation type="list" allowBlank="1" showInputMessage="1" showErrorMessage="1" sqref="A59:A63 A23:A27 A35:A39 A29:A33 A41:A45 A47:A51 A89:A93 A65:A69 A77:A81 A71:A75 A83:A87 A17:A21" xr:uid="{8CBBB200-B333-40D1-BA72-E57033712038}">
      <formula1>"IZBERI, Vodenje in koordinacija, Strokovna in tehnična pomoč, Izvajanje neindustrijske dejavnosti, Prostovoljsko delo - organizacisko, Prostovoljsko delo - vsebinsko, Prostovoljsko delo - drugo"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A865-403D-493E-B8FA-61A0CFC35C39}">
  <sheetPr>
    <tabColor theme="9" tint="0.79998168889431442"/>
    <pageSetUpPr fitToPage="1"/>
  </sheetPr>
  <dimension ref="A1:K125"/>
  <sheetViews>
    <sheetView workbookViewId="0">
      <selection activeCell="A5" sqref="A5:G5"/>
    </sheetView>
  </sheetViews>
  <sheetFormatPr defaultRowHeight="15" x14ac:dyDescent="0.25"/>
  <cols>
    <col min="1" max="1" width="41.28515625" customWidth="1"/>
    <col min="2" max="2" width="15.5703125" customWidth="1"/>
    <col min="4" max="4" width="15.7109375" customWidth="1"/>
    <col min="5" max="5" width="16.42578125" customWidth="1"/>
    <col min="6" max="7" width="19" customWidth="1"/>
  </cols>
  <sheetData>
    <row r="1" spans="1:7" x14ac:dyDescent="0.25">
      <c r="A1" s="72"/>
      <c r="B1" s="73"/>
      <c r="C1" s="73"/>
      <c r="D1" s="73"/>
      <c r="E1" s="73"/>
      <c r="F1" s="73"/>
      <c r="G1" s="73"/>
    </row>
    <row r="2" spans="1:7" x14ac:dyDescent="0.25">
      <c r="A2" s="74"/>
    </row>
    <row r="3" spans="1:7" x14ac:dyDescent="0.25">
      <c r="A3" s="74"/>
    </row>
    <row r="4" spans="1:7" x14ac:dyDescent="0.25">
      <c r="A4" s="74"/>
    </row>
    <row r="5" spans="1:7" ht="26.25" customHeight="1" x14ac:dyDescent="0.25">
      <c r="A5" s="78" t="s">
        <v>53</v>
      </c>
      <c r="B5" s="79"/>
      <c r="C5" s="79"/>
      <c r="D5" s="79"/>
      <c r="E5" s="79"/>
      <c r="F5" s="79"/>
      <c r="G5" s="79"/>
    </row>
    <row r="6" spans="1:7" ht="12.75" customHeight="1" x14ac:dyDescent="0.25">
      <c r="A6" s="74"/>
    </row>
    <row r="7" spans="1:7" ht="23.25" customHeight="1" x14ac:dyDescent="0.25">
      <c r="A7" s="80" t="s">
        <v>54</v>
      </c>
      <c r="B7" s="80"/>
      <c r="C7" s="80"/>
      <c r="D7" s="80"/>
      <c r="E7" s="80"/>
      <c r="F7" s="80"/>
      <c r="G7" s="80"/>
    </row>
    <row r="8" spans="1:7" ht="23.25" customHeight="1" x14ac:dyDescent="0.25">
      <c r="A8" s="65" t="s">
        <v>19</v>
      </c>
      <c r="B8" s="81"/>
      <c r="C8" s="81"/>
      <c r="D8" s="81"/>
      <c r="E8" s="81"/>
      <c r="F8" s="81"/>
      <c r="G8" s="81"/>
    </row>
    <row r="9" spans="1:7" ht="11.25" customHeight="1" x14ac:dyDescent="0.25">
      <c r="A9" s="74"/>
    </row>
    <row r="10" spans="1:7" ht="15.75" x14ac:dyDescent="0.25">
      <c r="A10" s="47" t="s">
        <v>40</v>
      </c>
      <c r="B10" s="48">
        <v>0.8</v>
      </c>
      <c r="C10" s="36"/>
      <c r="D10" s="36"/>
      <c r="E10" s="36"/>
      <c r="F10" s="49"/>
      <c r="G10" s="50"/>
    </row>
    <row r="11" spans="1:7" ht="15.75" x14ac:dyDescent="0.25">
      <c r="A11" s="51" t="s">
        <v>51</v>
      </c>
      <c r="B11" s="82"/>
      <c r="C11" s="82"/>
      <c r="D11" s="82"/>
      <c r="E11" s="82"/>
      <c r="F11" s="82"/>
      <c r="G11" s="82"/>
    </row>
    <row r="12" spans="1:7" ht="23.25" customHeight="1" x14ac:dyDescent="0.25">
      <c r="A12" s="74"/>
    </row>
    <row r="13" spans="1:7" ht="23.25" customHeight="1" x14ac:dyDescent="0.25">
      <c r="A13" s="80" t="s">
        <v>20</v>
      </c>
      <c r="B13" s="80"/>
      <c r="C13" s="80"/>
      <c r="D13" s="80"/>
      <c r="E13" s="80"/>
      <c r="F13" s="80"/>
      <c r="G13" s="80"/>
    </row>
    <row r="14" spans="1:7" ht="33" customHeight="1" x14ac:dyDescent="0.25">
      <c r="A14" s="88" t="s">
        <v>44</v>
      </c>
      <c r="B14" s="89" t="s">
        <v>27</v>
      </c>
      <c r="C14" s="89" t="s">
        <v>21</v>
      </c>
      <c r="D14" s="90" t="s">
        <v>37</v>
      </c>
      <c r="E14" s="91" t="s">
        <v>38</v>
      </c>
      <c r="F14" s="83" t="s">
        <v>36</v>
      </c>
      <c r="G14" s="83"/>
    </row>
    <row r="15" spans="1:7" ht="36.75" x14ac:dyDescent="0.25">
      <c r="A15" s="88"/>
      <c r="B15" s="89"/>
      <c r="C15" s="89"/>
      <c r="D15" s="90"/>
      <c r="E15" s="92"/>
      <c r="F15" s="41" t="s">
        <v>46</v>
      </c>
      <c r="G15" s="45" t="s">
        <v>45</v>
      </c>
    </row>
    <row r="16" spans="1:7" x14ac:dyDescent="0.25">
      <c r="A16" s="61" t="s">
        <v>28</v>
      </c>
      <c r="B16" s="61"/>
      <c r="C16" s="61"/>
      <c r="D16" s="61"/>
      <c r="E16" s="61"/>
      <c r="F16" s="64"/>
      <c r="G16" s="64"/>
    </row>
    <row r="17" spans="1:8" x14ac:dyDescent="0.25">
      <c r="A17" s="66" t="s">
        <v>9</v>
      </c>
      <c r="B17" s="58" t="str">
        <f>VLOOKUP(A17,SE!$A$1:$B$8,2,FALSE)</f>
        <v>-</v>
      </c>
      <c r="C17" s="57"/>
      <c r="D17" s="59" t="str">
        <f>IF(C17="","", C17*B17)</f>
        <v/>
      </c>
      <c r="E17" s="60" t="str">
        <f t="shared" ref="E17:E21" si="0">IF(D17="","", D17*0.4)</f>
        <v/>
      </c>
      <c r="F17" s="42" t="str">
        <f>IF(D17="","", D17*$B$10)</f>
        <v/>
      </c>
      <c r="G17" s="42" t="str">
        <f>IF(E17="","", E17*$B$10)</f>
        <v/>
      </c>
      <c r="H17" s="38"/>
    </row>
    <row r="18" spans="1:8" x14ac:dyDescent="0.25">
      <c r="A18" s="66" t="s">
        <v>9</v>
      </c>
      <c r="B18" s="58" t="str">
        <f>VLOOKUP(A18,SE!$A$1:$B$8,2,FALSE)</f>
        <v>-</v>
      </c>
      <c r="C18" s="57"/>
      <c r="D18" s="59" t="str">
        <f>IF(C18="","", C18*B18)</f>
        <v/>
      </c>
      <c r="E18" s="60" t="str">
        <f t="shared" si="0"/>
        <v/>
      </c>
      <c r="F18" s="42" t="str">
        <f t="shared" ref="F18:G33" si="1">IF(D18="","", D18*$B$10)</f>
        <v/>
      </c>
      <c r="G18" s="42" t="str">
        <f t="shared" si="1"/>
        <v/>
      </c>
      <c r="H18" s="38"/>
    </row>
    <row r="19" spans="1:8" x14ac:dyDescent="0.25">
      <c r="A19" s="66" t="s">
        <v>9</v>
      </c>
      <c r="B19" s="58" t="str">
        <f>VLOOKUP(A19,SE!$A$1:$B$8,2,FALSE)</f>
        <v>-</v>
      </c>
      <c r="C19" s="57"/>
      <c r="D19" s="59" t="str">
        <f>IF(C19="","", C19*B19)</f>
        <v/>
      </c>
      <c r="E19" s="60" t="str">
        <f t="shared" si="0"/>
        <v/>
      </c>
      <c r="F19" s="42" t="str">
        <f t="shared" si="1"/>
        <v/>
      </c>
      <c r="G19" s="42" t="str">
        <f t="shared" si="1"/>
        <v/>
      </c>
      <c r="H19" s="38"/>
    </row>
    <row r="20" spans="1:8" x14ac:dyDescent="0.25">
      <c r="A20" s="66" t="s">
        <v>9</v>
      </c>
      <c r="B20" s="58" t="str">
        <f>VLOOKUP(A20,SE!$A$1:$B$8,2,FALSE)</f>
        <v>-</v>
      </c>
      <c r="C20" s="57"/>
      <c r="D20" s="59" t="str">
        <f>IF(C20="","", C20*B20)</f>
        <v/>
      </c>
      <c r="E20" s="60" t="str">
        <f t="shared" si="0"/>
        <v/>
      </c>
      <c r="F20" s="42" t="str">
        <f t="shared" si="1"/>
        <v/>
      </c>
      <c r="G20" s="42" t="str">
        <f t="shared" si="1"/>
        <v/>
      </c>
      <c r="H20" s="38"/>
    </row>
    <row r="21" spans="1:8" x14ac:dyDescent="0.25">
      <c r="A21" s="66" t="s">
        <v>9</v>
      </c>
      <c r="B21" s="58" t="str">
        <f>VLOOKUP(A21,SE!$A$1:$B$8,2,FALSE)</f>
        <v>-</v>
      </c>
      <c r="C21" s="57"/>
      <c r="D21" s="59" t="str">
        <f>IF(C21="","", C21*B21)</f>
        <v/>
      </c>
      <c r="E21" s="60" t="str">
        <f t="shared" si="0"/>
        <v/>
      </c>
      <c r="F21" s="42" t="str">
        <f t="shared" si="1"/>
        <v/>
      </c>
      <c r="G21" s="42" t="str">
        <f t="shared" si="1"/>
        <v/>
      </c>
      <c r="H21" s="38"/>
    </row>
    <row r="22" spans="1:8" x14ac:dyDescent="0.25">
      <c r="A22" s="61" t="s">
        <v>29</v>
      </c>
      <c r="B22" s="61"/>
      <c r="C22" s="61"/>
      <c r="D22" s="61"/>
      <c r="E22" s="61"/>
      <c r="F22" s="62" t="str">
        <f t="shared" si="1"/>
        <v/>
      </c>
      <c r="G22" s="62" t="str">
        <f t="shared" si="1"/>
        <v/>
      </c>
      <c r="H22" s="38"/>
    </row>
    <row r="23" spans="1:8" x14ac:dyDescent="0.25">
      <c r="A23" s="66" t="s">
        <v>9</v>
      </c>
      <c r="B23" s="58" t="str">
        <f>VLOOKUP(A23,SE!$A$1:$B$8,2,FALSE)</f>
        <v>-</v>
      </c>
      <c r="C23" s="57"/>
      <c r="D23" s="59" t="str">
        <f>IF(C23="","", C23*B23)</f>
        <v/>
      </c>
      <c r="E23" s="60" t="str">
        <f t="shared" ref="E23:E27" si="2">IF(D23="","", D23*0.4)</f>
        <v/>
      </c>
      <c r="F23" s="42" t="str">
        <f t="shared" si="1"/>
        <v/>
      </c>
      <c r="G23" s="42" t="str">
        <f t="shared" si="1"/>
        <v/>
      </c>
      <c r="H23" s="38"/>
    </row>
    <row r="24" spans="1:8" x14ac:dyDescent="0.25">
      <c r="A24" s="66" t="s">
        <v>9</v>
      </c>
      <c r="B24" s="58" t="str">
        <f>VLOOKUP(A24,SE!$A$1:$B$8,2,FALSE)</f>
        <v>-</v>
      </c>
      <c r="C24" s="57"/>
      <c r="D24" s="59" t="str">
        <f>IF(C24="","", C24*B24)</f>
        <v/>
      </c>
      <c r="E24" s="60" t="str">
        <f t="shared" si="2"/>
        <v/>
      </c>
      <c r="F24" s="42" t="str">
        <f t="shared" si="1"/>
        <v/>
      </c>
      <c r="G24" s="42" t="str">
        <f t="shared" si="1"/>
        <v/>
      </c>
      <c r="H24" s="38"/>
    </row>
    <row r="25" spans="1:8" x14ac:dyDescent="0.25">
      <c r="A25" s="66" t="s">
        <v>9</v>
      </c>
      <c r="B25" s="58" t="str">
        <f>VLOOKUP(A25,SE!$A$1:$B$8,2,FALSE)</f>
        <v>-</v>
      </c>
      <c r="C25" s="57"/>
      <c r="D25" s="59" t="str">
        <f>IF(C25="","", C25*B25)</f>
        <v/>
      </c>
      <c r="E25" s="60" t="str">
        <f t="shared" si="2"/>
        <v/>
      </c>
      <c r="F25" s="42" t="str">
        <f t="shared" si="1"/>
        <v/>
      </c>
      <c r="G25" s="42" t="str">
        <f t="shared" si="1"/>
        <v/>
      </c>
      <c r="H25" s="38"/>
    </row>
    <row r="26" spans="1:8" x14ac:dyDescent="0.25">
      <c r="A26" s="66" t="s">
        <v>9</v>
      </c>
      <c r="B26" s="58" t="str">
        <f>VLOOKUP(A26,SE!$A$1:$B$8,2,FALSE)</f>
        <v>-</v>
      </c>
      <c r="C26" s="57"/>
      <c r="D26" s="59" t="str">
        <f>IF(C26="","", C26*B26)</f>
        <v/>
      </c>
      <c r="E26" s="60" t="str">
        <f t="shared" si="2"/>
        <v/>
      </c>
      <c r="F26" s="42" t="str">
        <f t="shared" si="1"/>
        <v/>
      </c>
      <c r="G26" s="42" t="str">
        <f t="shared" si="1"/>
        <v/>
      </c>
      <c r="H26" s="38"/>
    </row>
    <row r="27" spans="1:8" x14ac:dyDescent="0.25">
      <c r="A27" s="66" t="s">
        <v>9</v>
      </c>
      <c r="B27" s="58" t="str">
        <f>VLOOKUP(A27,SE!$A$1:$B$8,2,FALSE)</f>
        <v>-</v>
      </c>
      <c r="C27" s="57"/>
      <c r="D27" s="59" t="str">
        <f>IF(C27="","", C27*B27)</f>
        <v/>
      </c>
      <c r="E27" s="60" t="str">
        <f t="shared" si="2"/>
        <v/>
      </c>
      <c r="F27" s="42" t="str">
        <f t="shared" si="1"/>
        <v/>
      </c>
      <c r="G27" s="42" t="str">
        <f t="shared" si="1"/>
        <v/>
      </c>
      <c r="H27" s="38"/>
    </row>
    <row r="28" spans="1:8" x14ac:dyDescent="0.25">
      <c r="A28" s="61" t="s">
        <v>30</v>
      </c>
      <c r="B28" s="63"/>
      <c r="C28" s="63"/>
      <c r="D28" s="61"/>
      <c r="E28" s="63"/>
      <c r="F28" s="62" t="str">
        <f t="shared" si="1"/>
        <v/>
      </c>
      <c r="G28" s="62" t="str">
        <f t="shared" si="1"/>
        <v/>
      </c>
      <c r="H28" s="38"/>
    </row>
    <row r="29" spans="1:8" x14ac:dyDescent="0.25">
      <c r="A29" s="66" t="s">
        <v>9</v>
      </c>
      <c r="B29" s="58" t="str">
        <f>VLOOKUP(A29,SE!$A$1:$B$8,2,FALSE)</f>
        <v>-</v>
      </c>
      <c r="C29" s="57"/>
      <c r="D29" s="59" t="str">
        <f>IF(C29="","", C29*B29)</f>
        <v/>
      </c>
      <c r="E29" s="60" t="str">
        <f t="shared" ref="E29:E33" si="3">IF(D29="","", D29*0.4)</f>
        <v/>
      </c>
      <c r="F29" s="42" t="str">
        <f t="shared" si="1"/>
        <v/>
      </c>
      <c r="G29" s="42" t="str">
        <f t="shared" si="1"/>
        <v/>
      </c>
      <c r="H29" s="38"/>
    </row>
    <row r="30" spans="1:8" x14ac:dyDescent="0.25">
      <c r="A30" s="66" t="s">
        <v>9</v>
      </c>
      <c r="B30" s="58" t="str">
        <f>VLOOKUP(A30,SE!$A$1:$B$8,2,FALSE)</f>
        <v>-</v>
      </c>
      <c r="C30" s="57"/>
      <c r="D30" s="59" t="str">
        <f>IF(C30="","", C30*B30)</f>
        <v/>
      </c>
      <c r="E30" s="60" t="str">
        <f t="shared" si="3"/>
        <v/>
      </c>
      <c r="F30" s="42" t="str">
        <f t="shared" si="1"/>
        <v/>
      </c>
      <c r="G30" s="42" t="str">
        <f t="shared" si="1"/>
        <v/>
      </c>
      <c r="H30" s="38"/>
    </row>
    <row r="31" spans="1:8" x14ac:dyDescent="0.25">
      <c r="A31" s="66" t="s">
        <v>9</v>
      </c>
      <c r="B31" s="58" t="str">
        <f>VLOOKUP(A31,SE!$A$1:$B$8,2,FALSE)</f>
        <v>-</v>
      </c>
      <c r="C31" s="57"/>
      <c r="D31" s="59" t="str">
        <f>IF(C31="","", C31*B31)</f>
        <v/>
      </c>
      <c r="E31" s="60" t="str">
        <f t="shared" si="3"/>
        <v/>
      </c>
      <c r="F31" s="42" t="str">
        <f t="shared" si="1"/>
        <v/>
      </c>
      <c r="G31" s="42" t="str">
        <f t="shared" si="1"/>
        <v/>
      </c>
      <c r="H31" s="38"/>
    </row>
    <row r="32" spans="1:8" x14ac:dyDescent="0.25">
      <c r="A32" s="66" t="s">
        <v>9</v>
      </c>
      <c r="B32" s="58" t="str">
        <f>VLOOKUP(A32,SE!$A$1:$B$8,2,FALSE)</f>
        <v>-</v>
      </c>
      <c r="C32" s="57"/>
      <c r="D32" s="59" t="str">
        <f>IF(C32="","", C32*B32)</f>
        <v/>
      </c>
      <c r="E32" s="60" t="str">
        <f t="shared" si="3"/>
        <v/>
      </c>
      <c r="F32" s="42" t="str">
        <f t="shared" si="1"/>
        <v/>
      </c>
      <c r="G32" s="42" t="str">
        <f t="shared" si="1"/>
        <v/>
      </c>
      <c r="H32" s="38"/>
    </row>
    <row r="33" spans="1:8" x14ac:dyDescent="0.25">
      <c r="A33" s="66" t="s">
        <v>9</v>
      </c>
      <c r="B33" s="58" t="str">
        <f>VLOOKUP(A33,SE!$A$1:$B$8,2,FALSE)</f>
        <v>-</v>
      </c>
      <c r="C33" s="57"/>
      <c r="D33" s="59" t="str">
        <f>IF(C33="","", C33*B33)</f>
        <v/>
      </c>
      <c r="E33" s="60" t="str">
        <f t="shared" si="3"/>
        <v/>
      </c>
      <c r="F33" s="42" t="str">
        <f t="shared" si="1"/>
        <v/>
      </c>
      <c r="G33" s="42" t="str">
        <f t="shared" si="1"/>
        <v/>
      </c>
      <c r="H33" s="38"/>
    </row>
    <row r="34" spans="1:8" x14ac:dyDescent="0.25">
      <c r="A34" s="61" t="s">
        <v>31</v>
      </c>
      <c r="B34" s="61"/>
      <c r="C34" s="61"/>
      <c r="D34" s="61"/>
      <c r="E34" s="61"/>
      <c r="F34" s="62" t="str">
        <f t="shared" ref="F34:G39" si="4">IF(D34="","", D34*$B$10)</f>
        <v/>
      </c>
      <c r="G34" s="62" t="str">
        <f t="shared" si="4"/>
        <v/>
      </c>
      <c r="H34" s="38"/>
    </row>
    <row r="35" spans="1:8" x14ac:dyDescent="0.25">
      <c r="A35" s="66" t="s">
        <v>9</v>
      </c>
      <c r="B35" s="58" t="str">
        <f>VLOOKUP(A35,SE!$A$1:$B$8,2,FALSE)</f>
        <v>-</v>
      </c>
      <c r="C35" s="57"/>
      <c r="D35" s="59" t="str">
        <f>IF(C35="","", C35*B35)</f>
        <v/>
      </c>
      <c r="E35" s="60" t="str">
        <f t="shared" ref="E35:E39" si="5">IF(D35="","", D35*0.4)</f>
        <v/>
      </c>
      <c r="F35" s="42" t="str">
        <f t="shared" si="4"/>
        <v/>
      </c>
      <c r="G35" s="42" t="str">
        <f t="shared" si="4"/>
        <v/>
      </c>
      <c r="H35" s="38"/>
    </row>
    <row r="36" spans="1:8" x14ac:dyDescent="0.25">
      <c r="A36" s="66" t="s">
        <v>9</v>
      </c>
      <c r="B36" s="58" t="str">
        <f>VLOOKUP(A36,SE!$A$1:$B$8,2,FALSE)</f>
        <v>-</v>
      </c>
      <c r="C36" s="57"/>
      <c r="D36" s="59" t="str">
        <f>IF(C36="","", C36*B36)</f>
        <v/>
      </c>
      <c r="E36" s="60" t="str">
        <f t="shared" si="5"/>
        <v/>
      </c>
      <c r="F36" s="42" t="str">
        <f t="shared" si="4"/>
        <v/>
      </c>
      <c r="G36" s="42" t="str">
        <f t="shared" si="4"/>
        <v/>
      </c>
      <c r="H36" s="38"/>
    </row>
    <row r="37" spans="1:8" x14ac:dyDescent="0.25">
      <c r="A37" s="66" t="s">
        <v>9</v>
      </c>
      <c r="B37" s="58" t="str">
        <f>VLOOKUP(A37,SE!$A$1:$B$8,2,FALSE)</f>
        <v>-</v>
      </c>
      <c r="C37" s="57"/>
      <c r="D37" s="59" t="str">
        <f>IF(C37="","", C37*B37)</f>
        <v/>
      </c>
      <c r="E37" s="60" t="str">
        <f t="shared" si="5"/>
        <v/>
      </c>
      <c r="F37" s="42" t="str">
        <f t="shared" si="4"/>
        <v/>
      </c>
      <c r="G37" s="42" t="str">
        <f t="shared" si="4"/>
        <v/>
      </c>
      <c r="H37" s="38"/>
    </row>
    <row r="38" spans="1:8" x14ac:dyDescent="0.25">
      <c r="A38" s="66" t="s">
        <v>9</v>
      </c>
      <c r="B38" s="58" t="str">
        <f>VLOOKUP(A38,SE!$A$1:$B$8,2,FALSE)</f>
        <v>-</v>
      </c>
      <c r="C38" s="57"/>
      <c r="D38" s="59" t="str">
        <f>IF(C38="","", C38*B38)</f>
        <v/>
      </c>
      <c r="E38" s="60" t="str">
        <f t="shared" si="5"/>
        <v/>
      </c>
      <c r="F38" s="42" t="str">
        <f t="shared" si="4"/>
        <v/>
      </c>
      <c r="G38" s="42" t="str">
        <f t="shared" si="4"/>
        <v/>
      </c>
      <c r="H38" s="38"/>
    </row>
    <row r="39" spans="1:8" x14ac:dyDescent="0.25">
      <c r="A39" s="66" t="s">
        <v>9</v>
      </c>
      <c r="B39" s="58" t="str">
        <f>VLOOKUP(A39,SE!$A$1:$B$8,2,FALSE)</f>
        <v>-</v>
      </c>
      <c r="C39" s="57"/>
      <c r="D39" s="59" t="str">
        <f>IF(C39="","", C39*B39)</f>
        <v/>
      </c>
      <c r="E39" s="60" t="str">
        <f t="shared" si="5"/>
        <v/>
      </c>
      <c r="F39" s="42" t="str">
        <f t="shared" si="4"/>
        <v/>
      </c>
      <c r="G39" s="42" t="str">
        <f t="shared" si="4"/>
        <v/>
      </c>
      <c r="H39" s="38"/>
    </row>
    <row r="40" spans="1:8" x14ac:dyDescent="0.25">
      <c r="A40" s="61" t="s">
        <v>32</v>
      </c>
      <c r="B40" s="61"/>
      <c r="C40" s="61"/>
      <c r="D40" s="61"/>
      <c r="E40" s="61"/>
      <c r="F40" s="62" t="str">
        <f>IF(D40="","", D40*$B$10)</f>
        <v/>
      </c>
      <c r="G40" s="62" t="str">
        <f>IF(E40="","", E40*$B$10)</f>
        <v/>
      </c>
      <c r="H40" s="38"/>
    </row>
    <row r="41" spans="1:8" x14ac:dyDescent="0.25">
      <c r="A41" s="66" t="s">
        <v>9</v>
      </c>
      <c r="B41" s="58" t="str">
        <f>VLOOKUP(A41,SE!$A$1:$B$8,2,FALSE)</f>
        <v>-</v>
      </c>
      <c r="C41" s="57"/>
      <c r="D41" s="59" t="str">
        <f>IF(C41="","", C41*B41)</f>
        <v/>
      </c>
      <c r="E41" s="60" t="str">
        <f t="shared" ref="E41:E45" si="6">IF(D41="","", D41*0.4)</f>
        <v/>
      </c>
      <c r="F41" s="42" t="str">
        <f t="shared" ref="F41:G51" si="7">IF(D41="","", D41*$B$10)</f>
        <v/>
      </c>
      <c r="G41" s="42" t="str">
        <f t="shared" si="7"/>
        <v/>
      </c>
      <c r="H41" s="38"/>
    </row>
    <row r="42" spans="1:8" x14ac:dyDescent="0.25">
      <c r="A42" s="66" t="s">
        <v>9</v>
      </c>
      <c r="B42" s="58" t="str">
        <f>VLOOKUP(A42,SE!$A$1:$B$8,2,FALSE)</f>
        <v>-</v>
      </c>
      <c r="C42" s="57"/>
      <c r="D42" s="59" t="str">
        <f>IF(C42="","", C42*B42)</f>
        <v/>
      </c>
      <c r="E42" s="60" t="str">
        <f t="shared" si="6"/>
        <v/>
      </c>
      <c r="F42" s="42" t="str">
        <f t="shared" si="7"/>
        <v/>
      </c>
      <c r="G42" s="42" t="str">
        <f t="shared" si="7"/>
        <v/>
      </c>
      <c r="H42" s="38"/>
    </row>
    <row r="43" spans="1:8" x14ac:dyDescent="0.25">
      <c r="A43" s="66" t="s">
        <v>9</v>
      </c>
      <c r="B43" s="58" t="str">
        <f>VLOOKUP(A43,SE!$A$1:$B$8,2,FALSE)</f>
        <v>-</v>
      </c>
      <c r="C43" s="57"/>
      <c r="D43" s="59" t="str">
        <f>IF(C43="","", C43*B43)</f>
        <v/>
      </c>
      <c r="E43" s="60" t="str">
        <f t="shared" si="6"/>
        <v/>
      </c>
      <c r="F43" s="42" t="str">
        <f t="shared" si="7"/>
        <v/>
      </c>
      <c r="G43" s="42" t="str">
        <f t="shared" si="7"/>
        <v/>
      </c>
      <c r="H43" s="38"/>
    </row>
    <row r="44" spans="1:8" x14ac:dyDescent="0.25">
      <c r="A44" s="66" t="s">
        <v>9</v>
      </c>
      <c r="B44" s="58" t="str">
        <f>VLOOKUP(A44,SE!$A$1:$B$8,2,FALSE)</f>
        <v>-</v>
      </c>
      <c r="C44" s="57"/>
      <c r="D44" s="59" t="str">
        <f>IF(C44="","", C44*B44)</f>
        <v/>
      </c>
      <c r="E44" s="60" t="str">
        <f t="shared" si="6"/>
        <v/>
      </c>
      <c r="F44" s="42" t="str">
        <f t="shared" si="7"/>
        <v/>
      </c>
      <c r="G44" s="42" t="str">
        <f t="shared" si="7"/>
        <v/>
      </c>
      <c r="H44" s="38"/>
    </row>
    <row r="45" spans="1:8" x14ac:dyDescent="0.25">
      <c r="A45" s="66" t="s">
        <v>9</v>
      </c>
      <c r="B45" s="58" t="str">
        <f>VLOOKUP(A45,SE!$A$1:$B$8,2,FALSE)</f>
        <v>-</v>
      </c>
      <c r="C45" s="57"/>
      <c r="D45" s="59" t="str">
        <f>IF(C45="","", C45*B45)</f>
        <v/>
      </c>
      <c r="E45" s="60" t="str">
        <f t="shared" si="6"/>
        <v/>
      </c>
      <c r="F45" s="42" t="str">
        <f t="shared" si="7"/>
        <v/>
      </c>
      <c r="G45" s="42" t="str">
        <f t="shared" si="7"/>
        <v/>
      </c>
      <c r="H45" s="38"/>
    </row>
    <row r="46" spans="1:8" x14ac:dyDescent="0.25">
      <c r="A46" s="61" t="s">
        <v>48</v>
      </c>
      <c r="B46" s="61"/>
      <c r="C46" s="61"/>
      <c r="D46" s="61"/>
      <c r="E46" s="61"/>
      <c r="F46" s="62" t="str">
        <f t="shared" si="7"/>
        <v/>
      </c>
      <c r="G46" s="62" t="str">
        <f t="shared" si="7"/>
        <v/>
      </c>
      <c r="H46" s="38"/>
    </row>
    <row r="47" spans="1:8" x14ac:dyDescent="0.25">
      <c r="A47" s="66" t="s">
        <v>9</v>
      </c>
      <c r="B47" s="58" t="str">
        <f>VLOOKUP(A47,SE!$A$1:$B$8,2,FALSE)</f>
        <v>-</v>
      </c>
      <c r="C47" s="57"/>
      <c r="D47" s="59" t="str">
        <f>IF(C47="","", C47*B47)</f>
        <v/>
      </c>
      <c r="E47" s="60" t="str">
        <f t="shared" ref="E47:E50" si="8">IF(D47="","", D47*0.4)</f>
        <v/>
      </c>
      <c r="F47" s="42" t="str">
        <f t="shared" si="7"/>
        <v/>
      </c>
      <c r="G47" s="42" t="str">
        <f t="shared" si="7"/>
        <v/>
      </c>
      <c r="H47" s="38"/>
    </row>
    <row r="48" spans="1:8" x14ac:dyDescent="0.25">
      <c r="A48" s="66" t="s">
        <v>9</v>
      </c>
      <c r="B48" s="58" t="str">
        <f>VLOOKUP(A48,SE!$A$1:$B$8,2,FALSE)</f>
        <v>-</v>
      </c>
      <c r="C48" s="57"/>
      <c r="D48" s="59" t="str">
        <f>IF(C48="","", C48*B48)</f>
        <v/>
      </c>
      <c r="E48" s="60" t="str">
        <f t="shared" si="8"/>
        <v/>
      </c>
      <c r="F48" s="42" t="str">
        <f t="shared" si="7"/>
        <v/>
      </c>
      <c r="G48" s="42" t="str">
        <f t="shared" si="7"/>
        <v/>
      </c>
      <c r="H48" s="38"/>
    </row>
    <row r="49" spans="1:8" x14ac:dyDescent="0.25">
      <c r="A49" s="66" t="s">
        <v>9</v>
      </c>
      <c r="B49" s="58" t="str">
        <f>VLOOKUP(A49,SE!$A$1:$B$8,2,FALSE)</f>
        <v>-</v>
      </c>
      <c r="C49" s="57"/>
      <c r="D49" s="59" t="str">
        <f>IF(C49="","", C49*B49)</f>
        <v/>
      </c>
      <c r="E49" s="60" t="str">
        <f t="shared" si="8"/>
        <v/>
      </c>
      <c r="F49" s="42" t="str">
        <f t="shared" si="7"/>
        <v/>
      </c>
      <c r="G49" s="42" t="str">
        <f t="shared" si="7"/>
        <v/>
      </c>
      <c r="H49" s="38"/>
    </row>
    <row r="50" spans="1:8" x14ac:dyDescent="0.25">
      <c r="A50" s="66" t="s">
        <v>9</v>
      </c>
      <c r="B50" s="58" t="str">
        <f>VLOOKUP(A50,SE!$A$1:$B$8,2,FALSE)</f>
        <v>-</v>
      </c>
      <c r="C50" s="57"/>
      <c r="D50" s="59" t="str">
        <f>IF(C50="","", C50*B50)</f>
        <v/>
      </c>
      <c r="E50" s="60" t="str">
        <f t="shared" si="8"/>
        <v/>
      </c>
      <c r="F50" s="42" t="str">
        <f t="shared" si="7"/>
        <v/>
      </c>
      <c r="G50" s="42" t="str">
        <f t="shared" si="7"/>
        <v/>
      </c>
      <c r="H50" s="38"/>
    </row>
    <row r="51" spans="1:8" x14ac:dyDescent="0.25">
      <c r="A51" s="66" t="s">
        <v>9</v>
      </c>
      <c r="B51" s="58" t="str">
        <f>VLOOKUP(A51,SE!$A$1:$B$8,2,FALSE)</f>
        <v>-</v>
      </c>
      <c r="C51" s="57"/>
      <c r="D51" s="59" t="str">
        <f>IF(C51="","", C51*B51)</f>
        <v/>
      </c>
      <c r="E51" s="60" t="str">
        <f>IF(D51="","", D51*0.4)</f>
        <v/>
      </c>
      <c r="F51" s="42" t="str">
        <f t="shared" si="7"/>
        <v/>
      </c>
      <c r="G51" s="42" t="str">
        <f t="shared" si="7"/>
        <v/>
      </c>
      <c r="H51" s="38"/>
    </row>
    <row r="52" spans="1:8" x14ac:dyDescent="0.25">
      <c r="A52" s="84" t="s">
        <v>49</v>
      </c>
      <c r="B52" s="85"/>
      <c r="C52" s="85"/>
      <c r="D52" s="86">
        <f>SUM(D17:D51)</f>
        <v>0</v>
      </c>
      <c r="E52" s="86">
        <f>SUM(E17:E51)</f>
        <v>0</v>
      </c>
      <c r="F52" s="43">
        <f>SUM(F17:F51)</f>
        <v>0</v>
      </c>
      <c r="G52" s="43">
        <f>SUM(G17:G51)</f>
        <v>0</v>
      </c>
      <c r="H52" s="38"/>
    </row>
    <row r="53" spans="1:8" ht="15.75" x14ac:dyDescent="0.25">
      <c r="A53" s="84"/>
      <c r="B53" s="85"/>
      <c r="C53" s="85"/>
      <c r="D53" s="86"/>
      <c r="E53" s="86"/>
      <c r="F53" s="87">
        <f>+F52+G52</f>
        <v>0</v>
      </c>
      <c r="G53" s="87"/>
      <c r="H53" s="38"/>
    </row>
    <row r="54" spans="1:8" x14ac:dyDescent="0.25">
      <c r="A54" s="75"/>
      <c r="D54" s="38"/>
      <c r="E54" s="38"/>
      <c r="F54" s="44"/>
      <c r="G54" s="44"/>
    </row>
    <row r="55" spans="1:8" ht="23.25" customHeight="1" x14ac:dyDescent="0.25">
      <c r="A55" s="80" t="s">
        <v>22</v>
      </c>
      <c r="B55" s="80"/>
      <c r="C55" s="80"/>
      <c r="D55" s="80"/>
      <c r="E55" s="80"/>
      <c r="F55" s="80"/>
      <c r="G55" s="80"/>
    </row>
    <row r="56" spans="1:8" ht="33" customHeight="1" x14ac:dyDescent="0.25">
      <c r="A56" s="88" t="s">
        <v>44</v>
      </c>
      <c r="B56" s="89" t="s">
        <v>27</v>
      </c>
      <c r="C56" s="89" t="s">
        <v>21</v>
      </c>
      <c r="D56" s="90" t="s">
        <v>37</v>
      </c>
      <c r="E56" s="91" t="s">
        <v>38</v>
      </c>
      <c r="F56" s="83" t="s">
        <v>36</v>
      </c>
      <c r="G56" s="83"/>
    </row>
    <row r="57" spans="1:8" ht="36.75" x14ac:dyDescent="0.25">
      <c r="A57" s="88"/>
      <c r="B57" s="89"/>
      <c r="C57" s="89"/>
      <c r="D57" s="90"/>
      <c r="E57" s="92"/>
      <c r="F57" s="41" t="s">
        <v>46</v>
      </c>
      <c r="G57" s="45" t="s">
        <v>45</v>
      </c>
    </row>
    <row r="58" spans="1:8" x14ac:dyDescent="0.25">
      <c r="A58" s="61" t="s">
        <v>28</v>
      </c>
      <c r="B58" s="61"/>
      <c r="C58" s="61"/>
      <c r="D58" s="61"/>
      <c r="E58" s="61"/>
      <c r="F58" s="64"/>
      <c r="G58" s="64"/>
    </row>
    <row r="59" spans="1:8" x14ac:dyDescent="0.25">
      <c r="A59" s="66" t="s">
        <v>9</v>
      </c>
      <c r="B59" s="58" t="str">
        <f>VLOOKUP(A59,SE!$A$1:$B$8,2,FALSE)</f>
        <v>-</v>
      </c>
      <c r="C59" s="57"/>
      <c r="D59" s="59" t="str">
        <f>IF(C59="","", C59*B59)</f>
        <v/>
      </c>
      <c r="E59" s="60" t="str">
        <f t="shared" ref="E59:E63" si="9">IF(D59="","", D59*0.4)</f>
        <v/>
      </c>
      <c r="F59" s="42" t="str">
        <f>IF(D59="","", D59*$B$10)</f>
        <v/>
      </c>
      <c r="G59" s="42" t="str">
        <f>IF(E59="","", E59*$B$10)</f>
        <v/>
      </c>
      <c r="H59" s="38"/>
    </row>
    <row r="60" spans="1:8" x14ac:dyDescent="0.25">
      <c r="A60" s="66" t="s">
        <v>9</v>
      </c>
      <c r="B60" s="58" t="str">
        <f>VLOOKUP(A60,SE!$A$1:$B$8,2,FALSE)</f>
        <v>-</v>
      </c>
      <c r="C60" s="57"/>
      <c r="D60" s="59" t="str">
        <f>IF(C60="","", C60*B60)</f>
        <v/>
      </c>
      <c r="E60" s="60" t="str">
        <f t="shared" si="9"/>
        <v/>
      </c>
      <c r="F60" s="42" t="str">
        <f t="shared" ref="F60:G93" si="10">IF(D60="","", D60*$B$10)</f>
        <v/>
      </c>
      <c r="G60" s="42" t="str">
        <f t="shared" si="10"/>
        <v/>
      </c>
      <c r="H60" s="38"/>
    </row>
    <row r="61" spans="1:8" x14ac:dyDescent="0.25">
      <c r="A61" s="66" t="s">
        <v>9</v>
      </c>
      <c r="B61" s="58" t="str">
        <f>VLOOKUP(A61,SE!$A$1:$B$8,2,FALSE)</f>
        <v>-</v>
      </c>
      <c r="C61" s="57"/>
      <c r="D61" s="59" t="str">
        <f>IF(C61="","", C61*B61)</f>
        <v/>
      </c>
      <c r="E61" s="60" t="str">
        <f t="shared" si="9"/>
        <v/>
      </c>
      <c r="F61" s="42" t="str">
        <f t="shared" si="10"/>
        <v/>
      </c>
      <c r="G61" s="42" t="str">
        <f t="shared" si="10"/>
        <v/>
      </c>
      <c r="H61" s="38"/>
    </row>
    <row r="62" spans="1:8" x14ac:dyDescent="0.25">
      <c r="A62" s="66" t="s">
        <v>9</v>
      </c>
      <c r="B62" s="58" t="str">
        <f>VLOOKUP(A62,SE!$A$1:$B$8,2,FALSE)</f>
        <v>-</v>
      </c>
      <c r="C62" s="57"/>
      <c r="D62" s="59" t="str">
        <f>IF(C62="","", C62*B62)</f>
        <v/>
      </c>
      <c r="E62" s="60" t="str">
        <f t="shared" si="9"/>
        <v/>
      </c>
      <c r="F62" s="42" t="str">
        <f t="shared" si="10"/>
        <v/>
      </c>
      <c r="G62" s="42" t="str">
        <f t="shared" si="10"/>
        <v/>
      </c>
      <c r="H62" s="38"/>
    </row>
    <row r="63" spans="1:8" x14ac:dyDescent="0.25">
      <c r="A63" s="66" t="s">
        <v>9</v>
      </c>
      <c r="B63" s="58" t="str">
        <f>VLOOKUP(A63,SE!$A$1:$B$8,2,FALSE)</f>
        <v>-</v>
      </c>
      <c r="C63" s="57"/>
      <c r="D63" s="59" t="str">
        <f>IF(C63="","", C63*B63)</f>
        <v/>
      </c>
      <c r="E63" s="60" t="str">
        <f t="shared" si="9"/>
        <v/>
      </c>
      <c r="F63" s="42" t="str">
        <f t="shared" si="10"/>
        <v/>
      </c>
      <c r="G63" s="42" t="str">
        <f t="shared" si="10"/>
        <v/>
      </c>
      <c r="H63" s="38"/>
    </row>
    <row r="64" spans="1:8" x14ac:dyDescent="0.25">
      <c r="A64" s="61" t="s">
        <v>29</v>
      </c>
      <c r="B64" s="61"/>
      <c r="C64" s="61"/>
      <c r="D64" s="61"/>
      <c r="E64" s="61"/>
      <c r="F64" s="62" t="str">
        <f t="shared" si="10"/>
        <v/>
      </c>
      <c r="G64" s="62" t="str">
        <f t="shared" si="10"/>
        <v/>
      </c>
      <c r="H64" s="38"/>
    </row>
    <row r="65" spans="1:8" x14ac:dyDescent="0.25">
      <c r="A65" s="66" t="s">
        <v>9</v>
      </c>
      <c r="B65" s="58" t="str">
        <f>VLOOKUP(A65,SE!$A$1:$B$8,2,FALSE)</f>
        <v>-</v>
      </c>
      <c r="C65" s="57"/>
      <c r="D65" s="59" t="str">
        <f>IF(C65="","", C65*B65)</f>
        <v/>
      </c>
      <c r="E65" s="60" t="str">
        <f t="shared" ref="E65:E69" si="11">IF(D65="","", D65*0.4)</f>
        <v/>
      </c>
      <c r="F65" s="42" t="str">
        <f t="shared" si="10"/>
        <v/>
      </c>
      <c r="G65" s="42" t="str">
        <f t="shared" si="10"/>
        <v/>
      </c>
      <c r="H65" s="38"/>
    </row>
    <row r="66" spans="1:8" x14ac:dyDescent="0.25">
      <c r="A66" s="66" t="s">
        <v>9</v>
      </c>
      <c r="B66" s="58" t="str">
        <f>VLOOKUP(A66,SE!$A$1:$B$8,2,FALSE)</f>
        <v>-</v>
      </c>
      <c r="C66" s="57"/>
      <c r="D66" s="59" t="str">
        <f>IF(C66="","", C66*B66)</f>
        <v/>
      </c>
      <c r="E66" s="60" t="str">
        <f t="shared" si="11"/>
        <v/>
      </c>
      <c r="F66" s="42" t="str">
        <f t="shared" si="10"/>
        <v/>
      </c>
      <c r="G66" s="42" t="str">
        <f t="shared" si="10"/>
        <v/>
      </c>
      <c r="H66" s="38"/>
    </row>
    <row r="67" spans="1:8" x14ac:dyDescent="0.25">
      <c r="A67" s="66" t="s">
        <v>9</v>
      </c>
      <c r="B67" s="58" t="str">
        <f>VLOOKUP(A67,SE!$A$1:$B$8,2,FALSE)</f>
        <v>-</v>
      </c>
      <c r="C67" s="57"/>
      <c r="D67" s="59" t="str">
        <f>IF(C67="","", C67*B67)</f>
        <v/>
      </c>
      <c r="E67" s="60" t="str">
        <f t="shared" si="11"/>
        <v/>
      </c>
      <c r="F67" s="42" t="str">
        <f t="shared" si="10"/>
        <v/>
      </c>
      <c r="G67" s="42" t="str">
        <f t="shared" si="10"/>
        <v/>
      </c>
      <c r="H67" s="38"/>
    </row>
    <row r="68" spans="1:8" x14ac:dyDescent="0.25">
      <c r="A68" s="66" t="s">
        <v>9</v>
      </c>
      <c r="B68" s="58" t="str">
        <f>VLOOKUP(A68,SE!$A$1:$B$8,2,FALSE)</f>
        <v>-</v>
      </c>
      <c r="C68" s="57"/>
      <c r="D68" s="59" t="str">
        <f t="shared" ref="D68:D69" si="12">IF(C68="","", C68*B68)</f>
        <v/>
      </c>
      <c r="E68" s="60" t="str">
        <f t="shared" si="11"/>
        <v/>
      </c>
      <c r="F68" s="42" t="str">
        <f t="shared" si="10"/>
        <v/>
      </c>
      <c r="G68" s="42" t="str">
        <f t="shared" si="10"/>
        <v/>
      </c>
      <c r="H68" s="38"/>
    </row>
    <row r="69" spans="1:8" x14ac:dyDescent="0.25">
      <c r="A69" s="66" t="s">
        <v>9</v>
      </c>
      <c r="B69" s="58" t="str">
        <f>VLOOKUP(A69,SE!$A$1:$B$8,2,FALSE)</f>
        <v>-</v>
      </c>
      <c r="C69" s="57"/>
      <c r="D69" s="59" t="str">
        <f t="shared" si="12"/>
        <v/>
      </c>
      <c r="E69" s="60" t="str">
        <f t="shared" si="11"/>
        <v/>
      </c>
      <c r="F69" s="42" t="str">
        <f t="shared" si="10"/>
        <v/>
      </c>
      <c r="G69" s="42" t="str">
        <f t="shared" si="10"/>
        <v/>
      </c>
      <c r="H69" s="38"/>
    </row>
    <row r="70" spans="1:8" x14ac:dyDescent="0.25">
      <c r="A70" s="61" t="s">
        <v>30</v>
      </c>
      <c r="B70" s="63"/>
      <c r="C70" s="63"/>
      <c r="D70" s="61"/>
      <c r="E70" s="63"/>
      <c r="F70" s="62" t="str">
        <f t="shared" si="10"/>
        <v/>
      </c>
      <c r="G70" s="62" t="str">
        <f t="shared" si="10"/>
        <v/>
      </c>
      <c r="H70" s="38"/>
    </row>
    <row r="71" spans="1:8" x14ac:dyDescent="0.25">
      <c r="A71" s="66" t="s">
        <v>9</v>
      </c>
      <c r="B71" s="58" t="str">
        <f>VLOOKUP(A71,SE!$A$1:$B$8,2,FALSE)</f>
        <v>-</v>
      </c>
      <c r="C71" s="57"/>
      <c r="D71" s="59" t="str">
        <f>IF(C71="","", C71*B71)</f>
        <v/>
      </c>
      <c r="E71" s="60" t="str">
        <f t="shared" ref="E71:E75" si="13">IF(D71="","", D71*0.4)</f>
        <v/>
      </c>
      <c r="F71" s="42" t="str">
        <f t="shared" si="10"/>
        <v/>
      </c>
      <c r="G71" s="42" t="str">
        <f t="shared" si="10"/>
        <v/>
      </c>
      <c r="H71" s="38"/>
    </row>
    <row r="72" spans="1:8" x14ac:dyDescent="0.25">
      <c r="A72" s="66" t="s">
        <v>9</v>
      </c>
      <c r="B72" s="58" t="str">
        <f>VLOOKUP(A72,SE!$A$1:$B$8,2,FALSE)</f>
        <v>-</v>
      </c>
      <c r="C72" s="57"/>
      <c r="D72" s="59" t="str">
        <f>IF(C72="","", C72*B72)</f>
        <v/>
      </c>
      <c r="E72" s="60" t="str">
        <f t="shared" si="13"/>
        <v/>
      </c>
      <c r="F72" s="42" t="str">
        <f t="shared" si="10"/>
        <v/>
      </c>
      <c r="G72" s="42" t="str">
        <f t="shared" si="10"/>
        <v/>
      </c>
      <c r="H72" s="38"/>
    </row>
    <row r="73" spans="1:8" x14ac:dyDescent="0.25">
      <c r="A73" s="66" t="s">
        <v>9</v>
      </c>
      <c r="B73" s="58" t="str">
        <f>VLOOKUP(A73,SE!$A$1:$B$8,2,FALSE)</f>
        <v>-</v>
      </c>
      <c r="C73" s="57"/>
      <c r="D73" s="59" t="str">
        <f>IF(C73="","", C73*B73)</f>
        <v/>
      </c>
      <c r="E73" s="60" t="str">
        <f t="shared" si="13"/>
        <v/>
      </c>
      <c r="F73" s="42" t="str">
        <f t="shared" si="10"/>
        <v/>
      </c>
      <c r="G73" s="42" t="str">
        <f t="shared" si="10"/>
        <v/>
      </c>
      <c r="H73" s="38"/>
    </row>
    <row r="74" spans="1:8" x14ac:dyDescent="0.25">
      <c r="A74" s="66" t="s">
        <v>9</v>
      </c>
      <c r="B74" s="58" t="str">
        <f>VLOOKUP(A74,SE!$A$1:$B$8,2,FALSE)</f>
        <v>-</v>
      </c>
      <c r="C74" s="71"/>
      <c r="D74" s="59" t="str">
        <f t="shared" ref="D74:D75" si="14">IF(C74="","", C74*B74)</f>
        <v/>
      </c>
      <c r="E74" s="60" t="str">
        <f t="shared" si="13"/>
        <v/>
      </c>
      <c r="F74" s="42" t="str">
        <f t="shared" si="10"/>
        <v/>
      </c>
      <c r="G74" s="42" t="str">
        <f t="shared" si="10"/>
        <v/>
      </c>
      <c r="H74" s="38"/>
    </row>
    <row r="75" spans="1:8" x14ac:dyDescent="0.25">
      <c r="A75" s="66" t="s">
        <v>9</v>
      </c>
      <c r="B75" s="58" t="str">
        <f>VLOOKUP(A75,SE!$A$1:$B$8,2,FALSE)</f>
        <v>-</v>
      </c>
      <c r="C75" s="57"/>
      <c r="D75" s="59" t="str">
        <f t="shared" si="14"/>
        <v/>
      </c>
      <c r="E75" s="60" t="str">
        <f t="shared" si="13"/>
        <v/>
      </c>
      <c r="F75" s="42" t="str">
        <f t="shared" si="10"/>
        <v/>
      </c>
      <c r="G75" s="42" t="str">
        <f t="shared" si="10"/>
        <v/>
      </c>
      <c r="H75" s="38"/>
    </row>
    <row r="76" spans="1:8" x14ac:dyDescent="0.25">
      <c r="A76" s="61" t="s">
        <v>31</v>
      </c>
      <c r="B76" s="61"/>
      <c r="C76" s="61"/>
      <c r="D76" s="61"/>
      <c r="E76" s="61"/>
      <c r="F76" s="62" t="str">
        <f t="shared" si="10"/>
        <v/>
      </c>
      <c r="G76" s="62" t="str">
        <f t="shared" si="10"/>
        <v/>
      </c>
      <c r="H76" s="38"/>
    </row>
    <row r="77" spans="1:8" x14ac:dyDescent="0.25">
      <c r="A77" s="66" t="s">
        <v>9</v>
      </c>
      <c r="B77" s="58" t="str">
        <f>VLOOKUP(A77,SE!$A$1:$B$8,2,FALSE)</f>
        <v>-</v>
      </c>
      <c r="C77" s="57"/>
      <c r="D77" s="59" t="str">
        <f>IF(C77="","", C77*B77)</f>
        <v/>
      </c>
      <c r="E77" s="60" t="str">
        <f t="shared" ref="E77:E81" si="15">IF(D77="","", D77*0.4)</f>
        <v/>
      </c>
      <c r="F77" s="42" t="str">
        <f t="shared" si="10"/>
        <v/>
      </c>
      <c r="G77" s="42" t="str">
        <f t="shared" si="10"/>
        <v/>
      </c>
      <c r="H77" s="38"/>
    </row>
    <row r="78" spans="1:8" x14ac:dyDescent="0.25">
      <c r="A78" s="66" t="s">
        <v>9</v>
      </c>
      <c r="B78" s="58" t="str">
        <f>VLOOKUP(A78,SE!$A$1:$B$8,2,FALSE)</f>
        <v>-</v>
      </c>
      <c r="C78" s="57"/>
      <c r="D78" s="59" t="str">
        <f t="shared" ref="D78:D81" si="16">IF(C78="","", C78*B78)</f>
        <v/>
      </c>
      <c r="E78" s="60" t="str">
        <f t="shared" si="15"/>
        <v/>
      </c>
      <c r="F78" s="42" t="str">
        <f t="shared" si="10"/>
        <v/>
      </c>
      <c r="G78" s="42" t="str">
        <f t="shared" si="10"/>
        <v/>
      </c>
      <c r="H78" s="38"/>
    </row>
    <row r="79" spans="1:8" x14ac:dyDescent="0.25">
      <c r="A79" s="66" t="s">
        <v>9</v>
      </c>
      <c r="B79" s="58" t="str">
        <f>VLOOKUP(A79,SE!$A$1:$B$8,2,FALSE)</f>
        <v>-</v>
      </c>
      <c r="C79" s="57"/>
      <c r="D79" s="59" t="str">
        <f t="shared" si="16"/>
        <v/>
      </c>
      <c r="E79" s="60" t="str">
        <f t="shared" si="15"/>
        <v/>
      </c>
      <c r="F79" s="42" t="str">
        <f t="shared" si="10"/>
        <v/>
      </c>
      <c r="G79" s="42" t="str">
        <f t="shared" si="10"/>
        <v/>
      </c>
      <c r="H79" s="38"/>
    </row>
    <row r="80" spans="1:8" x14ac:dyDescent="0.25">
      <c r="A80" s="66" t="s">
        <v>9</v>
      </c>
      <c r="B80" s="58" t="str">
        <f>VLOOKUP(A80,SE!$A$1:$B$8,2,FALSE)</f>
        <v>-</v>
      </c>
      <c r="C80" s="57"/>
      <c r="D80" s="59" t="str">
        <f t="shared" si="16"/>
        <v/>
      </c>
      <c r="E80" s="60" t="str">
        <f t="shared" si="15"/>
        <v/>
      </c>
      <c r="F80" s="42" t="str">
        <f t="shared" si="10"/>
        <v/>
      </c>
      <c r="G80" s="42" t="str">
        <f t="shared" si="10"/>
        <v/>
      </c>
      <c r="H80" s="38"/>
    </row>
    <row r="81" spans="1:8" x14ac:dyDescent="0.25">
      <c r="A81" s="66" t="s">
        <v>9</v>
      </c>
      <c r="B81" s="58" t="str">
        <f>VLOOKUP(A81,SE!$A$1:$B$8,2,FALSE)</f>
        <v>-</v>
      </c>
      <c r="C81" s="57"/>
      <c r="D81" s="59" t="str">
        <f t="shared" si="16"/>
        <v/>
      </c>
      <c r="E81" s="60" t="str">
        <f t="shared" si="15"/>
        <v/>
      </c>
      <c r="F81" s="42" t="str">
        <f t="shared" si="10"/>
        <v/>
      </c>
      <c r="G81" s="42" t="str">
        <f t="shared" si="10"/>
        <v/>
      </c>
      <c r="H81" s="38"/>
    </row>
    <row r="82" spans="1:8" x14ac:dyDescent="0.25">
      <c r="A82" s="61" t="s">
        <v>32</v>
      </c>
      <c r="B82" s="61"/>
      <c r="C82" s="61"/>
      <c r="D82" s="61"/>
      <c r="E82" s="61"/>
      <c r="F82" s="62" t="str">
        <f t="shared" si="10"/>
        <v/>
      </c>
      <c r="G82" s="62" t="str">
        <f t="shared" si="10"/>
        <v/>
      </c>
      <c r="H82" s="38"/>
    </row>
    <row r="83" spans="1:8" x14ac:dyDescent="0.25">
      <c r="A83" s="66" t="s">
        <v>9</v>
      </c>
      <c r="B83" s="58" t="str">
        <f>VLOOKUP(A83,SE!$A$1:$B$8,2,FALSE)</f>
        <v>-</v>
      </c>
      <c r="C83" s="57"/>
      <c r="D83" s="59" t="str">
        <f t="shared" ref="D83:D87" si="17">IF(C83="","", C83*B83)</f>
        <v/>
      </c>
      <c r="E83" s="60" t="str">
        <f t="shared" ref="E83:E87" si="18">IF(D83="","", D83*0.4)</f>
        <v/>
      </c>
      <c r="F83" s="42" t="str">
        <f t="shared" si="10"/>
        <v/>
      </c>
      <c r="G83" s="42" t="str">
        <f t="shared" si="10"/>
        <v/>
      </c>
      <c r="H83" s="38"/>
    </row>
    <row r="84" spans="1:8" x14ac:dyDescent="0.25">
      <c r="A84" s="66" t="s">
        <v>9</v>
      </c>
      <c r="B84" s="58" t="str">
        <f>VLOOKUP(A84,SE!$A$1:$B$8,2,FALSE)</f>
        <v>-</v>
      </c>
      <c r="C84" s="57"/>
      <c r="D84" s="59" t="str">
        <f t="shared" si="17"/>
        <v/>
      </c>
      <c r="E84" s="60" t="str">
        <f t="shared" si="18"/>
        <v/>
      </c>
      <c r="F84" s="42" t="str">
        <f t="shared" si="10"/>
        <v/>
      </c>
      <c r="G84" s="42" t="str">
        <f t="shared" si="10"/>
        <v/>
      </c>
      <c r="H84" s="38"/>
    </row>
    <row r="85" spans="1:8" x14ac:dyDescent="0.25">
      <c r="A85" s="66" t="s">
        <v>9</v>
      </c>
      <c r="B85" s="58" t="str">
        <f>VLOOKUP(A85,SE!$A$1:$B$8,2,FALSE)</f>
        <v>-</v>
      </c>
      <c r="C85" s="57"/>
      <c r="D85" s="59" t="str">
        <f t="shared" si="17"/>
        <v/>
      </c>
      <c r="E85" s="60" t="str">
        <f t="shared" si="18"/>
        <v/>
      </c>
      <c r="F85" s="42" t="str">
        <f t="shared" si="10"/>
        <v/>
      </c>
      <c r="G85" s="42" t="str">
        <f t="shared" si="10"/>
        <v/>
      </c>
      <c r="H85" s="38"/>
    </row>
    <row r="86" spans="1:8" x14ac:dyDescent="0.25">
      <c r="A86" s="66" t="s">
        <v>9</v>
      </c>
      <c r="B86" s="58" t="str">
        <f>VLOOKUP(A86,SE!$A$1:$B$8,2,FALSE)</f>
        <v>-</v>
      </c>
      <c r="C86" s="57"/>
      <c r="D86" s="59" t="str">
        <f t="shared" si="17"/>
        <v/>
      </c>
      <c r="E86" s="60" t="str">
        <f t="shared" si="18"/>
        <v/>
      </c>
      <c r="F86" s="42" t="str">
        <f t="shared" si="10"/>
        <v/>
      </c>
      <c r="G86" s="42" t="str">
        <f t="shared" si="10"/>
        <v/>
      </c>
      <c r="H86" s="38"/>
    </row>
    <row r="87" spans="1:8" x14ac:dyDescent="0.25">
      <c r="A87" s="66" t="s">
        <v>9</v>
      </c>
      <c r="B87" s="58" t="str">
        <f>VLOOKUP(A87,SE!$A$1:$B$8,2,FALSE)</f>
        <v>-</v>
      </c>
      <c r="C87" s="57"/>
      <c r="D87" s="59" t="str">
        <f t="shared" si="17"/>
        <v/>
      </c>
      <c r="E87" s="60" t="str">
        <f t="shared" si="18"/>
        <v/>
      </c>
      <c r="F87" s="42" t="str">
        <f t="shared" si="10"/>
        <v/>
      </c>
      <c r="G87" s="42" t="str">
        <f t="shared" si="10"/>
        <v/>
      </c>
      <c r="H87" s="38"/>
    </row>
    <row r="88" spans="1:8" x14ac:dyDescent="0.25">
      <c r="A88" s="61" t="s">
        <v>48</v>
      </c>
      <c r="B88" s="61"/>
      <c r="C88" s="61"/>
      <c r="D88" s="61"/>
      <c r="E88" s="61"/>
      <c r="F88" s="62" t="str">
        <f t="shared" si="10"/>
        <v/>
      </c>
      <c r="G88" s="62" t="str">
        <f t="shared" si="10"/>
        <v/>
      </c>
      <c r="H88" s="38"/>
    </row>
    <row r="89" spans="1:8" x14ac:dyDescent="0.25">
      <c r="A89" s="66" t="s">
        <v>9</v>
      </c>
      <c r="B89" s="58" t="str">
        <f>VLOOKUP(A89,SE!$A$1:$B$8,2,FALSE)</f>
        <v>-</v>
      </c>
      <c r="C89" s="57"/>
      <c r="D89" s="59" t="str">
        <f t="shared" ref="D89:D93" si="19">IF(C89="","", C89*B89)</f>
        <v/>
      </c>
      <c r="E89" s="60" t="str">
        <f t="shared" ref="E89:E93" si="20">IF(D89="","", D89*0.4)</f>
        <v/>
      </c>
      <c r="F89" s="42" t="str">
        <f t="shared" si="10"/>
        <v/>
      </c>
      <c r="G89" s="42" t="str">
        <f t="shared" si="10"/>
        <v/>
      </c>
      <c r="H89" s="38"/>
    </row>
    <row r="90" spans="1:8" x14ac:dyDescent="0.25">
      <c r="A90" s="66" t="s">
        <v>9</v>
      </c>
      <c r="B90" s="58" t="str">
        <f>VLOOKUP(A90,SE!$A$1:$B$8,2,FALSE)</f>
        <v>-</v>
      </c>
      <c r="C90" s="57"/>
      <c r="D90" s="59" t="str">
        <f t="shared" si="19"/>
        <v/>
      </c>
      <c r="E90" s="60" t="str">
        <f t="shared" si="20"/>
        <v/>
      </c>
      <c r="F90" s="42" t="str">
        <f t="shared" si="10"/>
        <v/>
      </c>
      <c r="G90" s="42" t="str">
        <f t="shared" si="10"/>
        <v/>
      </c>
      <c r="H90" s="38"/>
    </row>
    <row r="91" spans="1:8" x14ac:dyDescent="0.25">
      <c r="A91" s="66" t="s">
        <v>9</v>
      </c>
      <c r="B91" s="58" t="str">
        <f>VLOOKUP(A91,SE!$A$1:$B$8,2,FALSE)</f>
        <v>-</v>
      </c>
      <c r="C91" s="57"/>
      <c r="D91" s="59" t="str">
        <f t="shared" si="19"/>
        <v/>
      </c>
      <c r="E91" s="60" t="str">
        <f t="shared" si="20"/>
        <v/>
      </c>
      <c r="F91" s="42" t="str">
        <f t="shared" si="10"/>
        <v/>
      </c>
      <c r="G91" s="42" t="str">
        <f t="shared" si="10"/>
        <v/>
      </c>
      <c r="H91" s="38"/>
    </row>
    <row r="92" spans="1:8" x14ac:dyDescent="0.25">
      <c r="A92" s="66" t="s">
        <v>9</v>
      </c>
      <c r="B92" s="58" t="str">
        <f>VLOOKUP(A92,SE!$A$1:$B$8,2,FALSE)</f>
        <v>-</v>
      </c>
      <c r="C92" s="57"/>
      <c r="D92" s="59" t="str">
        <f t="shared" si="19"/>
        <v/>
      </c>
      <c r="E92" s="60" t="str">
        <f t="shared" si="20"/>
        <v/>
      </c>
      <c r="F92" s="42" t="str">
        <f t="shared" si="10"/>
        <v/>
      </c>
      <c r="G92" s="42" t="str">
        <f t="shared" si="10"/>
        <v/>
      </c>
      <c r="H92" s="38"/>
    </row>
    <row r="93" spans="1:8" x14ac:dyDescent="0.25">
      <c r="A93" s="66" t="s">
        <v>9</v>
      </c>
      <c r="B93" s="58" t="str">
        <f>VLOOKUP(A93,SE!$A$1:$B$8,2,FALSE)</f>
        <v>-</v>
      </c>
      <c r="C93" s="57"/>
      <c r="D93" s="59" t="str">
        <f t="shared" si="19"/>
        <v/>
      </c>
      <c r="E93" s="60" t="str">
        <f t="shared" si="20"/>
        <v/>
      </c>
      <c r="F93" s="42" t="str">
        <f t="shared" si="10"/>
        <v/>
      </c>
      <c r="G93" s="42" t="str">
        <f t="shared" si="10"/>
        <v/>
      </c>
      <c r="H93" s="38"/>
    </row>
    <row r="94" spans="1:8" x14ac:dyDescent="0.25">
      <c r="A94" s="84" t="s">
        <v>50</v>
      </c>
      <c r="B94" s="85"/>
      <c r="C94" s="85"/>
      <c r="D94" s="86">
        <f>SUM(D59:D93)</f>
        <v>0</v>
      </c>
      <c r="E94" s="86">
        <f>SUM(E59:E93)</f>
        <v>0</v>
      </c>
      <c r="F94" s="43">
        <f>SUM(F59:F93)</f>
        <v>0</v>
      </c>
      <c r="G94" s="43">
        <f>SUM(G59:G93)</f>
        <v>0</v>
      </c>
      <c r="H94" s="38"/>
    </row>
    <row r="95" spans="1:8" ht="15.75" x14ac:dyDescent="0.25">
      <c r="A95" s="84"/>
      <c r="B95" s="85"/>
      <c r="C95" s="85"/>
      <c r="D95" s="86"/>
      <c r="E95" s="86"/>
      <c r="F95" s="87">
        <f>+F94+G94</f>
        <v>0</v>
      </c>
      <c r="G95" s="87"/>
      <c r="H95" s="38"/>
    </row>
    <row r="96" spans="1:8" x14ac:dyDescent="0.25">
      <c r="A96" s="74"/>
    </row>
    <row r="97" spans="1:11" ht="42" customHeight="1" x14ac:dyDescent="0.25">
      <c r="A97" s="93" t="s">
        <v>47</v>
      </c>
      <c r="B97" s="93"/>
      <c r="C97" s="93"/>
      <c r="D97" s="93" t="s">
        <v>33</v>
      </c>
      <c r="E97" s="93"/>
      <c r="F97" s="94" t="s">
        <v>35</v>
      </c>
      <c r="G97" s="94"/>
    </row>
    <row r="98" spans="1:11" ht="48.75" customHeight="1" x14ac:dyDescent="0.25">
      <c r="A98" s="93"/>
      <c r="B98" s="93"/>
      <c r="C98" s="93"/>
      <c r="D98" s="67" t="s">
        <v>34</v>
      </c>
      <c r="E98" s="67" t="s">
        <v>39</v>
      </c>
      <c r="F98" s="41" t="s">
        <v>46</v>
      </c>
      <c r="G98" s="45" t="s">
        <v>45</v>
      </c>
    </row>
    <row r="99" spans="1:11" x14ac:dyDescent="0.25">
      <c r="A99" s="95" t="s">
        <v>5</v>
      </c>
      <c r="B99" s="95"/>
      <c r="C99" s="95"/>
      <c r="D99" s="59">
        <f>SUMIF($A$17:$A$93,"Vodenje in koordinacija",$D$17:$D$93)</f>
        <v>0</v>
      </c>
      <c r="E99" s="59">
        <f>SUMIF($A$17:$A$93,"Vodenje in koordinacija",$E$17:$E$93)</f>
        <v>0</v>
      </c>
      <c r="F99" s="42">
        <f>IF(D99="","", D99*$B$10)</f>
        <v>0</v>
      </c>
      <c r="G99" s="42">
        <f>IF(E99="","", E99*$B$10)</f>
        <v>0</v>
      </c>
    </row>
    <row r="100" spans="1:11" x14ac:dyDescent="0.25">
      <c r="A100" s="95" t="s">
        <v>6</v>
      </c>
      <c r="B100" s="95"/>
      <c r="C100" s="95"/>
      <c r="D100" s="59">
        <f>SUMIF($A$17:$A$93,"Strokovna in tehnična pomoč",$D$17:$D$93)</f>
        <v>0</v>
      </c>
      <c r="E100" s="59">
        <f>SUMIF($A$17:$A$93,"Strokovna in tehnična pomoč",$E$17:$E$93)</f>
        <v>0</v>
      </c>
      <c r="F100" s="42">
        <f t="shared" ref="F100:G104" si="21">IF(D100="","", D100*$B$10)</f>
        <v>0</v>
      </c>
      <c r="G100" s="42">
        <f t="shared" si="21"/>
        <v>0</v>
      </c>
    </row>
    <row r="101" spans="1:11" x14ac:dyDescent="0.25">
      <c r="A101" s="95" t="s">
        <v>4</v>
      </c>
      <c r="B101" s="95"/>
      <c r="C101" s="95"/>
      <c r="D101" s="59">
        <f>SUMIF($A$17:$A$93,"Izvajanje neindustrijske dejavnosti",$D$17:$D$93)</f>
        <v>0</v>
      </c>
      <c r="E101" s="59">
        <f>SUMIF($A$17:$A$93,"Izvajanje neindustrijske dejavnosti",$E$17:$E$93)</f>
        <v>0</v>
      </c>
      <c r="F101" s="42">
        <f t="shared" si="21"/>
        <v>0</v>
      </c>
      <c r="G101" s="42">
        <f t="shared" si="21"/>
        <v>0</v>
      </c>
    </row>
    <row r="102" spans="1:11" x14ac:dyDescent="0.25">
      <c r="A102" s="95" t="s">
        <v>10</v>
      </c>
      <c r="B102" s="95"/>
      <c r="C102" s="95"/>
      <c r="D102" s="59">
        <f>SUMIF($A$17:$A$93,"Prostovoljsko delo - vsebinsko",$D$17:$D$93)</f>
        <v>0</v>
      </c>
      <c r="E102" s="59">
        <f>SUMIF($A$17:$A$93,"Prostovoljsko delo - vsebinsko",$E$17:$E$93)</f>
        <v>0</v>
      </c>
      <c r="F102" s="42">
        <f t="shared" si="21"/>
        <v>0</v>
      </c>
      <c r="G102" s="42">
        <f t="shared" si="21"/>
        <v>0</v>
      </c>
    </row>
    <row r="103" spans="1:11" x14ac:dyDescent="0.25">
      <c r="A103" s="95" t="s">
        <v>43</v>
      </c>
      <c r="B103" s="95"/>
      <c r="C103" s="95"/>
      <c r="D103" s="59">
        <f>SUMIF($A$17:$A$93,"Prostovoljsko delo - organizacisko",$D$17:$D$93)</f>
        <v>0</v>
      </c>
      <c r="E103" s="59">
        <f>SUMIF($A$17:$A$93,"Prostovoljsko delo - organizacisko",$E$17:$E$93)</f>
        <v>0</v>
      </c>
      <c r="F103" s="42">
        <f t="shared" si="21"/>
        <v>0</v>
      </c>
      <c r="G103" s="42">
        <f t="shared" si="21"/>
        <v>0</v>
      </c>
    </row>
    <row r="104" spans="1:11" x14ac:dyDescent="0.25">
      <c r="A104" s="95" t="s">
        <v>15</v>
      </c>
      <c r="B104" s="95"/>
      <c r="C104" s="95"/>
      <c r="D104" s="59">
        <f>SUMIF($A$17:$A$93,"Prostovoljsko delo - drugo",$D$17:$D$93)</f>
        <v>0</v>
      </c>
      <c r="E104" s="59">
        <f>SUMIF($A$17:$A$93,"Prostovoljsko delo - drugo",$E$17:$E$93)</f>
        <v>0</v>
      </c>
      <c r="F104" s="42">
        <f t="shared" si="21"/>
        <v>0</v>
      </c>
      <c r="G104" s="42">
        <f t="shared" si="21"/>
        <v>0</v>
      </c>
    </row>
    <row r="105" spans="1:11" ht="0.75" customHeight="1" x14ac:dyDescent="0.25">
      <c r="A105" s="68"/>
      <c r="B105" s="46"/>
      <c r="C105" s="46"/>
      <c r="D105" s="56"/>
      <c r="E105" s="56"/>
      <c r="F105" s="69">
        <f>SUM(F99:F104)</f>
        <v>0</v>
      </c>
      <c r="G105" s="69">
        <f>SUM(G99:G104)</f>
        <v>0</v>
      </c>
    </row>
    <row r="106" spans="1:11" s="39" customFormat="1" ht="21.75" customHeight="1" x14ac:dyDescent="0.25">
      <c r="A106" s="96" t="s">
        <v>7</v>
      </c>
      <c r="B106" s="96"/>
      <c r="C106" s="96"/>
      <c r="D106" s="70">
        <f>SUM(D99:D104)</f>
        <v>0</v>
      </c>
      <c r="E106" s="70">
        <f>SUM(E99:E104)</f>
        <v>0</v>
      </c>
      <c r="F106" s="87">
        <f>+F105+G105</f>
        <v>0</v>
      </c>
      <c r="G106" s="87"/>
      <c r="H106"/>
      <c r="I106"/>
      <c r="J106"/>
      <c r="K106"/>
    </row>
    <row r="107" spans="1:11" x14ac:dyDescent="0.25">
      <c r="A107" s="75"/>
      <c r="D107" s="38"/>
      <c r="E107" s="38"/>
      <c r="F107" s="38"/>
    </row>
    <row r="108" spans="1:11" ht="16.5" customHeight="1" x14ac:dyDescent="0.25">
      <c r="A108" s="76" t="s">
        <v>42</v>
      </c>
      <c r="B108" s="37"/>
      <c r="D108" s="97" t="s">
        <v>52</v>
      </c>
      <c r="E108" s="97"/>
      <c r="F108" s="97"/>
      <c r="G108" s="52"/>
    </row>
    <row r="109" spans="1:11" x14ac:dyDescent="0.25">
      <c r="A109" s="77"/>
      <c r="B109" s="53"/>
      <c r="D109" s="36"/>
      <c r="F109" s="36"/>
      <c r="G109" s="49"/>
    </row>
    <row r="110" spans="1:11" x14ac:dyDescent="0.25">
      <c r="A110" s="74"/>
      <c r="D110" s="97" t="s">
        <v>24</v>
      </c>
      <c r="E110" s="97"/>
      <c r="F110" s="97"/>
      <c r="G110" s="52"/>
    </row>
    <row r="111" spans="1:11" x14ac:dyDescent="0.25">
      <c r="A111" s="74"/>
      <c r="D111" s="36"/>
      <c r="G111" s="54"/>
    </row>
    <row r="112" spans="1:11" x14ac:dyDescent="0.25">
      <c r="A112" s="74"/>
      <c r="D112" s="97" t="s">
        <v>25</v>
      </c>
      <c r="E112" s="97"/>
      <c r="F112" s="97"/>
      <c r="G112" s="55"/>
    </row>
    <row r="113" spans="1:7" x14ac:dyDescent="0.25">
      <c r="A113" s="74"/>
      <c r="D113" s="36"/>
      <c r="G113" s="54"/>
    </row>
    <row r="114" spans="1:7" x14ac:dyDescent="0.25">
      <c r="A114" s="74"/>
      <c r="D114" s="97" t="s">
        <v>26</v>
      </c>
      <c r="E114" s="97"/>
      <c r="F114" s="97"/>
      <c r="G114" s="52"/>
    </row>
    <row r="115" spans="1:7" x14ac:dyDescent="0.25">
      <c r="A115" s="98"/>
      <c r="B115" s="98"/>
      <c r="C115" s="98"/>
      <c r="D115" s="98"/>
      <c r="E115" s="98"/>
      <c r="F115" s="98"/>
      <c r="G115" s="98"/>
    </row>
    <row r="116" spans="1:7" x14ac:dyDescent="0.25">
      <c r="A116" s="33"/>
      <c r="B116" s="34"/>
      <c r="C116" s="34"/>
      <c r="F116" s="34"/>
      <c r="G116" s="34"/>
    </row>
    <row r="117" spans="1:7" x14ac:dyDescent="0.25">
      <c r="A117" s="33"/>
      <c r="B117" s="33"/>
      <c r="C117" s="33"/>
      <c r="D117" s="40"/>
      <c r="E117" s="40"/>
      <c r="F117" s="33"/>
      <c r="G117" s="33"/>
    </row>
    <row r="118" spans="1:7" x14ac:dyDescent="0.25">
      <c r="A118" s="35"/>
      <c r="B118" s="35"/>
    </row>
    <row r="119" spans="1:7" x14ac:dyDescent="0.25">
      <c r="A119" s="35"/>
      <c r="B119" s="35"/>
    </row>
    <row r="120" spans="1:7" x14ac:dyDescent="0.25">
      <c r="A120" s="35"/>
      <c r="B120" s="35"/>
    </row>
    <row r="121" spans="1:7" x14ac:dyDescent="0.25">
      <c r="A121" s="35"/>
      <c r="B121" s="35"/>
    </row>
    <row r="122" spans="1:7" x14ac:dyDescent="0.25">
      <c r="A122" s="35"/>
      <c r="B122" s="35"/>
    </row>
    <row r="123" spans="1:7" x14ac:dyDescent="0.25">
      <c r="A123" s="35"/>
      <c r="B123" s="35"/>
    </row>
    <row r="124" spans="1:7" x14ac:dyDescent="0.25">
      <c r="A124" s="35"/>
      <c r="B124" s="35"/>
    </row>
    <row r="125" spans="1:7" x14ac:dyDescent="0.25">
      <c r="A125" s="35"/>
      <c r="B125" s="35"/>
    </row>
  </sheetData>
  <mergeCells count="46">
    <mergeCell ref="A5:G5"/>
    <mergeCell ref="A7:G7"/>
    <mergeCell ref="B8:G8"/>
    <mergeCell ref="B11:G11"/>
    <mergeCell ref="A13:G13"/>
    <mergeCell ref="F14:G14"/>
    <mergeCell ref="A52:A53"/>
    <mergeCell ref="B52:B53"/>
    <mergeCell ref="C52:C53"/>
    <mergeCell ref="D52:D53"/>
    <mergeCell ref="E52:E53"/>
    <mergeCell ref="F53:G53"/>
    <mergeCell ref="A14:A15"/>
    <mergeCell ref="B14:B15"/>
    <mergeCell ref="C14:C15"/>
    <mergeCell ref="D14:D15"/>
    <mergeCell ref="E14:E15"/>
    <mergeCell ref="A55:G55"/>
    <mergeCell ref="A56:A57"/>
    <mergeCell ref="B56:B57"/>
    <mergeCell ref="C56:C57"/>
    <mergeCell ref="D56:D57"/>
    <mergeCell ref="E56:E57"/>
    <mergeCell ref="F56:G56"/>
    <mergeCell ref="A97:C98"/>
    <mergeCell ref="D97:E97"/>
    <mergeCell ref="E94:E95"/>
    <mergeCell ref="F97:G97"/>
    <mergeCell ref="A99:C99"/>
    <mergeCell ref="F95:G95"/>
    <mergeCell ref="A94:A95"/>
    <mergeCell ref="B94:B95"/>
    <mergeCell ref="C94:C95"/>
    <mergeCell ref="D94:D95"/>
    <mergeCell ref="A100:C100"/>
    <mergeCell ref="D110:F110"/>
    <mergeCell ref="D112:F112"/>
    <mergeCell ref="A101:C101"/>
    <mergeCell ref="D114:F114"/>
    <mergeCell ref="A115:G115"/>
    <mergeCell ref="A102:C102"/>
    <mergeCell ref="A103:C103"/>
    <mergeCell ref="A104:C104"/>
    <mergeCell ref="A106:C106"/>
    <mergeCell ref="F106:G106"/>
    <mergeCell ref="D108:F108"/>
  </mergeCells>
  <dataValidations count="1">
    <dataValidation type="list" allowBlank="1" showInputMessage="1" showErrorMessage="1" sqref="A59:A63 A23:A27 A35:A39 A29:A33 A41:A45 A47:A51 A89:A93 A65:A69 A77:A81 A71:A75 A83:A87 A17:A21" xr:uid="{DE34FFD7-F34D-4A0F-9E7F-1A3455EC3D72}">
      <formula1>"IZBERI, Vodenje in koordinacija, Strokovna in tehnična pomoč, Izvajanje neindustrijske dejavnosti, Prostovoljsko delo - organizacisko, Prostovoljsko delo - vsebinsko, Prostovoljsko delo - drugo"</formula1>
    </dataValidation>
  </dataValidations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94AD7-DB69-40EA-B6A4-692853F4E1E3}">
  <sheetPr>
    <tabColor theme="4" tint="0.79998168889431442"/>
    <pageSetUpPr fitToPage="1"/>
  </sheetPr>
  <dimension ref="B5:I30"/>
  <sheetViews>
    <sheetView tabSelected="1" zoomScaleNormal="100" workbookViewId="0">
      <selection activeCell="D30" sqref="D30"/>
    </sheetView>
  </sheetViews>
  <sheetFormatPr defaultRowHeight="15" x14ac:dyDescent="0.25"/>
  <cols>
    <col min="1" max="1" width="4" customWidth="1"/>
    <col min="2" max="2" width="27.85546875" customWidth="1"/>
    <col min="3" max="3" width="55" customWidth="1"/>
    <col min="4" max="4" width="38.7109375" customWidth="1"/>
    <col min="5" max="5" width="18.85546875" customWidth="1"/>
    <col min="6" max="6" width="12.7109375" customWidth="1"/>
    <col min="7" max="7" width="15.85546875" style="1" customWidth="1"/>
    <col min="8" max="8" width="18.28515625" customWidth="1"/>
    <col min="9" max="9" width="16.5703125" customWidth="1"/>
  </cols>
  <sheetData>
    <row r="5" spans="2:9" ht="15.75" thickBot="1" x14ac:dyDescent="0.3"/>
    <row r="6" spans="2:9" ht="75.75" thickBot="1" x14ac:dyDescent="0.3">
      <c r="B6" s="24" t="s">
        <v>18</v>
      </c>
      <c r="C6" s="6" t="s">
        <v>0</v>
      </c>
      <c r="D6" s="6" t="s">
        <v>3</v>
      </c>
      <c r="E6" s="7" t="s">
        <v>1</v>
      </c>
      <c r="F6" s="8" t="s">
        <v>2</v>
      </c>
      <c r="G6" s="9" t="s">
        <v>8</v>
      </c>
      <c r="H6" s="10" t="s">
        <v>17</v>
      </c>
      <c r="I6" s="11" t="s">
        <v>13</v>
      </c>
    </row>
    <row r="7" spans="2:9" x14ac:dyDescent="0.25">
      <c r="B7" s="29"/>
      <c r="C7" s="26" t="s">
        <v>9</v>
      </c>
      <c r="D7" s="27" t="s">
        <v>9</v>
      </c>
      <c r="E7" s="28"/>
      <c r="F7" s="12" t="str">
        <f>VLOOKUP(D7,SE!$A$1:$B$8,2,FALSE)</f>
        <v>-</v>
      </c>
      <c r="G7" s="13" t="str">
        <f>IF(E7="","",E7*F7)</f>
        <v/>
      </c>
      <c r="H7" s="13" t="str">
        <f>IF(E7="","",G7*I7/100)</f>
        <v/>
      </c>
      <c r="I7" s="13" t="str">
        <f>IF(E7="","",80)</f>
        <v/>
      </c>
    </row>
    <row r="8" spans="2:9" x14ac:dyDescent="0.25">
      <c r="B8" s="25"/>
      <c r="C8" s="26" t="s">
        <v>9</v>
      </c>
      <c r="D8" s="27" t="s">
        <v>9</v>
      </c>
      <c r="E8" s="29"/>
      <c r="F8" s="12" t="str">
        <f>VLOOKUP(D8,SE!$A$1:$B$8,2,FALSE)</f>
        <v>-</v>
      </c>
      <c r="G8" s="13" t="str">
        <f>IF(E8="","",E8*F8)</f>
        <v/>
      </c>
      <c r="H8" s="13" t="str">
        <f t="shared" ref="H8:H26" si="0">IF(E8="","",G8*I8/100)</f>
        <v/>
      </c>
      <c r="I8" s="13" t="str">
        <f t="shared" ref="I8:I26" si="1">IF(E8="","",80)</f>
        <v/>
      </c>
    </row>
    <row r="9" spans="2:9" x14ac:dyDescent="0.25">
      <c r="B9" s="25"/>
      <c r="C9" s="26" t="s">
        <v>9</v>
      </c>
      <c r="D9" s="27" t="s">
        <v>9</v>
      </c>
      <c r="E9" s="29"/>
      <c r="F9" s="12" t="str">
        <f>VLOOKUP(D9,SE!$A$1:$B$8,2,FALSE)</f>
        <v>-</v>
      </c>
      <c r="G9" s="13" t="str">
        <f t="shared" ref="G9:G26" si="2">IF(E9="","",E9*F9)</f>
        <v/>
      </c>
      <c r="H9" s="13" t="str">
        <f t="shared" si="0"/>
        <v/>
      </c>
      <c r="I9" s="13" t="str">
        <f t="shared" si="1"/>
        <v/>
      </c>
    </row>
    <row r="10" spans="2:9" x14ac:dyDescent="0.25">
      <c r="B10" s="25"/>
      <c r="C10" s="26" t="s">
        <v>9</v>
      </c>
      <c r="D10" s="27" t="s">
        <v>9</v>
      </c>
      <c r="E10" s="29"/>
      <c r="F10" s="12" t="str">
        <f>VLOOKUP(D10,SE!$A$1:$B$8,2,FALSE)</f>
        <v>-</v>
      </c>
      <c r="G10" s="13" t="str">
        <f t="shared" si="2"/>
        <v/>
      </c>
      <c r="H10" s="13" t="str">
        <f t="shared" si="0"/>
        <v/>
      </c>
      <c r="I10" s="13" t="str">
        <f t="shared" si="1"/>
        <v/>
      </c>
    </row>
    <row r="11" spans="2:9" x14ac:dyDescent="0.25">
      <c r="B11" s="25"/>
      <c r="C11" s="26" t="s">
        <v>9</v>
      </c>
      <c r="D11" s="27" t="s">
        <v>9</v>
      </c>
      <c r="E11" s="29"/>
      <c r="F11" s="12" t="str">
        <f>VLOOKUP(D11,SE!$A$1:$B$8,2,FALSE)</f>
        <v>-</v>
      </c>
      <c r="G11" s="13" t="str">
        <f t="shared" si="2"/>
        <v/>
      </c>
      <c r="H11" s="13" t="str">
        <f t="shared" si="0"/>
        <v/>
      </c>
      <c r="I11" s="13" t="str">
        <f t="shared" si="1"/>
        <v/>
      </c>
    </row>
    <row r="12" spans="2:9" x14ac:dyDescent="0.25">
      <c r="B12" s="25"/>
      <c r="C12" s="26" t="s">
        <v>9</v>
      </c>
      <c r="D12" s="27" t="s">
        <v>9</v>
      </c>
      <c r="E12" s="29"/>
      <c r="F12" s="12" t="str">
        <f>VLOOKUP(D12,SE!$A$1:$B$8,2,FALSE)</f>
        <v>-</v>
      </c>
      <c r="G12" s="13" t="str">
        <f t="shared" si="2"/>
        <v/>
      </c>
      <c r="H12" s="13" t="str">
        <f t="shared" si="0"/>
        <v/>
      </c>
      <c r="I12" s="13" t="str">
        <f t="shared" si="1"/>
        <v/>
      </c>
    </row>
    <row r="13" spans="2:9" x14ac:dyDescent="0.25">
      <c r="B13" s="25"/>
      <c r="C13" s="26" t="s">
        <v>9</v>
      </c>
      <c r="D13" s="27" t="s">
        <v>9</v>
      </c>
      <c r="E13" s="29"/>
      <c r="F13" s="12" t="str">
        <f>VLOOKUP(D13,SE!$A$1:$B$8,2,FALSE)</f>
        <v>-</v>
      </c>
      <c r="G13" s="13" t="str">
        <f t="shared" si="2"/>
        <v/>
      </c>
      <c r="H13" s="13" t="str">
        <f t="shared" si="0"/>
        <v/>
      </c>
      <c r="I13" s="13" t="str">
        <f t="shared" si="1"/>
        <v/>
      </c>
    </row>
    <row r="14" spans="2:9" x14ac:dyDescent="0.25">
      <c r="B14" s="25"/>
      <c r="C14" s="26" t="s">
        <v>9</v>
      </c>
      <c r="D14" s="27" t="s">
        <v>9</v>
      </c>
      <c r="E14" s="29"/>
      <c r="F14" s="12" t="str">
        <f>VLOOKUP(D14,SE!$A$1:$B$8,2,FALSE)</f>
        <v>-</v>
      </c>
      <c r="G14" s="13" t="str">
        <f t="shared" si="2"/>
        <v/>
      </c>
      <c r="H14" s="13" t="str">
        <f t="shared" si="0"/>
        <v/>
      </c>
      <c r="I14" s="13" t="str">
        <f t="shared" si="1"/>
        <v/>
      </c>
    </row>
    <row r="15" spans="2:9" x14ac:dyDescent="0.25">
      <c r="B15" s="25"/>
      <c r="C15" s="26" t="s">
        <v>9</v>
      </c>
      <c r="D15" s="27" t="s">
        <v>9</v>
      </c>
      <c r="E15" s="29"/>
      <c r="F15" s="12" t="str">
        <f>VLOOKUP(D15,SE!$A$1:$B$8,2,FALSE)</f>
        <v>-</v>
      </c>
      <c r="G15" s="13" t="str">
        <f t="shared" si="2"/>
        <v/>
      </c>
      <c r="H15" s="13" t="str">
        <f t="shared" si="0"/>
        <v/>
      </c>
      <c r="I15" s="13" t="str">
        <f t="shared" si="1"/>
        <v/>
      </c>
    </row>
    <row r="16" spans="2:9" x14ac:dyDescent="0.25">
      <c r="B16" s="25"/>
      <c r="C16" s="26" t="s">
        <v>9</v>
      </c>
      <c r="D16" s="27" t="s">
        <v>9</v>
      </c>
      <c r="E16" s="29"/>
      <c r="F16" s="12" t="str">
        <f>VLOOKUP(D16,SE!$A$1:$B$8,2,FALSE)</f>
        <v>-</v>
      </c>
      <c r="G16" s="13" t="str">
        <f t="shared" si="2"/>
        <v/>
      </c>
      <c r="H16" s="13" t="str">
        <f t="shared" si="0"/>
        <v/>
      </c>
      <c r="I16" s="13" t="str">
        <f t="shared" si="1"/>
        <v/>
      </c>
    </row>
    <row r="17" spans="2:9" x14ac:dyDescent="0.25">
      <c r="B17" s="25"/>
      <c r="C17" s="26" t="s">
        <v>9</v>
      </c>
      <c r="D17" s="27" t="s">
        <v>9</v>
      </c>
      <c r="E17" s="29"/>
      <c r="F17" s="12" t="str">
        <f>VLOOKUP(D17,SE!$A$1:$B$8,2,FALSE)</f>
        <v>-</v>
      </c>
      <c r="G17" s="13" t="str">
        <f t="shared" si="2"/>
        <v/>
      </c>
      <c r="H17" s="13" t="str">
        <f t="shared" si="0"/>
        <v/>
      </c>
      <c r="I17" s="13" t="str">
        <f t="shared" si="1"/>
        <v/>
      </c>
    </row>
    <row r="18" spans="2:9" x14ac:dyDescent="0.25">
      <c r="B18" s="25"/>
      <c r="C18" s="26" t="s">
        <v>9</v>
      </c>
      <c r="D18" s="27" t="s">
        <v>9</v>
      </c>
      <c r="E18" s="29"/>
      <c r="F18" s="12" t="str">
        <f>VLOOKUP(D18,SE!$A$1:$B$8,2,FALSE)</f>
        <v>-</v>
      </c>
      <c r="G18" s="13" t="str">
        <f t="shared" si="2"/>
        <v/>
      </c>
      <c r="H18" s="13" t="str">
        <f t="shared" si="0"/>
        <v/>
      </c>
      <c r="I18" s="13" t="str">
        <f t="shared" si="1"/>
        <v/>
      </c>
    </row>
    <row r="19" spans="2:9" x14ac:dyDescent="0.25">
      <c r="B19" s="25"/>
      <c r="C19" s="26" t="s">
        <v>9</v>
      </c>
      <c r="D19" s="27" t="s">
        <v>9</v>
      </c>
      <c r="E19" s="29"/>
      <c r="F19" s="12" t="str">
        <f>VLOOKUP(D19,SE!$A$1:$B$8,2,FALSE)</f>
        <v>-</v>
      </c>
      <c r="G19" s="13" t="str">
        <f t="shared" si="2"/>
        <v/>
      </c>
      <c r="H19" s="13" t="str">
        <f t="shared" si="0"/>
        <v/>
      </c>
      <c r="I19" s="13" t="str">
        <f t="shared" si="1"/>
        <v/>
      </c>
    </row>
    <row r="20" spans="2:9" x14ac:dyDescent="0.25">
      <c r="B20" s="25"/>
      <c r="C20" s="26" t="s">
        <v>9</v>
      </c>
      <c r="D20" s="27" t="s">
        <v>9</v>
      </c>
      <c r="E20" s="29"/>
      <c r="F20" s="12" t="str">
        <f>VLOOKUP(D20,SE!$A$1:$B$8,2,FALSE)</f>
        <v>-</v>
      </c>
      <c r="G20" s="13" t="str">
        <f t="shared" si="2"/>
        <v/>
      </c>
      <c r="H20" s="13" t="str">
        <f t="shared" si="0"/>
        <v/>
      </c>
      <c r="I20" s="13" t="str">
        <f t="shared" si="1"/>
        <v/>
      </c>
    </row>
    <row r="21" spans="2:9" x14ac:dyDescent="0.25">
      <c r="B21" s="25"/>
      <c r="C21" s="26" t="s">
        <v>9</v>
      </c>
      <c r="D21" s="27" t="s">
        <v>9</v>
      </c>
      <c r="E21" s="29"/>
      <c r="F21" s="12" t="str">
        <f>VLOOKUP(D21,SE!$A$1:$B$8,2,FALSE)</f>
        <v>-</v>
      </c>
      <c r="G21" s="13" t="str">
        <f t="shared" si="2"/>
        <v/>
      </c>
      <c r="H21" s="13" t="str">
        <f t="shared" si="0"/>
        <v/>
      </c>
      <c r="I21" s="13" t="str">
        <f t="shared" si="1"/>
        <v/>
      </c>
    </row>
    <row r="22" spans="2:9" x14ac:dyDescent="0.25">
      <c r="B22" s="25"/>
      <c r="C22" s="26" t="s">
        <v>9</v>
      </c>
      <c r="D22" s="27" t="s">
        <v>9</v>
      </c>
      <c r="E22" s="29"/>
      <c r="F22" s="12" t="str">
        <f>VLOOKUP(D22,SE!$A$1:$B$8,2,FALSE)</f>
        <v>-</v>
      </c>
      <c r="G22" s="13" t="str">
        <f t="shared" si="2"/>
        <v/>
      </c>
      <c r="H22" s="13" t="str">
        <f t="shared" si="0"/>
        <v/>
      </c>
      <c r="I22" s="13" t="str">
        <f t="shared" si="1"/>
        <v/>
      </c>
    </row>
    <row r="23" spans="2:9" x14ac:dyDescent="0.25">
      <c r="B23" s="25"/>
      <c r="C23" s="26" t="s">
        <v>9</v>
      </c>
      <c r="D23" s="27" t="s">
        <v>9</v>
      </c>
      <c r="E23" s="29"/>
      <c r="F23" s="12" t="str">
        <f>VLOOKUP(D23,SE!$A$1:$B$8,2,FALSE)</f>
        <v>-</v>
      </c>
      <c r="G23" s="13" t="str">
        <f t="shared" si="2"/>
        <v/>
      </c>
      <c r="H23" s="13" t="str">
        <f t="shared" si="0"/>
        <v/>
      </c>
      <c r="I23" s="13" t="str">
        <f t="shared" si="1"/>
        <v/>
      </c>
    </row>
    <row r="24" spans="2:9" x14ac:dyDescent="0.25">
      <c r="B24" s="25"/>
      <c r="C24" s="26" t="s">
        <v>9</v>
      </c>
      <c r="D24" s="27" t="s">
        <v>9</v>
      </c>
      <c r="E24" s="29"/>
      <c r="F24" s="12" t="str">
        <f>VLOOKUP(D24,SE!$A$1:$B$8,2,FALSE)</f>
        <v>-</v>
      </c>
      <c r="G24" s="13" t="str">
        <f t="shared" si="2"/>
        <v/>
      </c>
      <c r="H24" s="13" t="str">
        <f t="shared" si="0"/>
        <v/>
      </c>
      <c r="I24" s="13" t="str">
        <f t="shared" si="1"/>
        <v/>
      </c>
    </row>
    <row r="25" spans="2:9" x14ac:dyDescent="0.25">
      <c r="B25" s="25"/>
      <c r="C25" s="26" t="s">
        <v>9</v>
      </c>
      <c r="D25" s="27" t="s">
        <v>9</v>
      </c>
      <c r="E25" s="29"/>
      <c r="F25" s="12" t="str">
        <f>VLOOKUP(D25,SE!$A$1:$B$8,2,FALSE)</f>
        <v>-</v>
      </c>
      <c r="G25" s="13" t="str">
        <f t="shared" si="2"/>
        <v/>
      </c>
      <c r="H25" s="13" t="str">
        <f t="shared" si="0"/>
        <v/>
      </c>
      <c r="I25" s="13" t="str">
        <f t="shared" si="1"/>
        <v/>
      </c>
    </row>
    <row r="26" spans="2:9" ht="15.75" thickBot="1" x14ac:dyDescent="0.3">
      <c r="B26" s="25"/>
      <c r="C26" s="30" t="s">
        <v>9</v>
      </c>
      <c r="D26" s="31" t="s">
        <v>9</v>
      </c>
      <c r="E26" s="32"/>
      <c r="F26" s="14" t="str">
        <f>VLOOKUP(D26,SE!$A$1:$B$8,2,FALSE)</f>
        <v>-</v>
      </c>
      <c r="G26" s="15" t="str">
        <f t="shared" si="2"/>
        <v/>
      </c>
      <c r="H26" s="13" t="str">
        <f t="shared" si="0"/>
        <v/>
      </c>
      <c r="I26" s="15" t="str">
        <f t="shared" si="1"/>
        <v/>
      </c>
    </row>
    <row r="27" spans="2:9" ht="16.5" thickTop="1" thickBot="1" x14ac:dyDescent="0.3">
      <c r="C27" s="16" t="s">
        <v>12</v>
      </c>
      <c r="D27" s="16" t="s">
        <v>14</v>
      </c>
      <c r="E27" s="17"/>
      <c r="F27" s="18"/>
      <c r="G27" s="19">
        <f>SUM(G7:G26)*0.4</f>
        <v>0</v>
      </c>
      <c r="H27" s="19">
        <f t="shared" ref="H27" si="3">G27*0.8</f>
        <v>0</v>
      </c>
      <c r="I27" s="19">
        <v>80</v>
      </c>
    </row>
    <row r="28" spans="2:9" ht="15.75" thickBot="1" x14ac:dyDescent="0.3">
      <c r="F28" s="20" t="s">
        <v>7</v>
      </c>
      <c r="G28" s="21">
        <f t="shared" ref="G28" si="4">SUM(G7:G27)</f>
        <v>0</v>
      </c>
      <c r="H28" s="22">
        <f>SUM(H7:H27)</f>
        <v>0</v>
      </c>
      <c r="I28" s="23"/>
    </row>
    <row r="30" spans="2:9" x14ac:dyDescent="0.25">
      <c r="D30" s="1"/>
    </row>
  </sheetData>
  <sheetProtection algorithmName="SHA-512" hashValue="HaEN9xp4F1iH0f7Yrw2S0ltGnJN++Gfrw0YcE/tjWPDvVOi5omgY6/xsC+/eWnvEyKeqqpzrd4Q1VactWz5eDA==" saltValue="0BpxKKEYCZthU0vGBo6O9Q==" spinCount="100000" sheet="1" objects="1" scenarios="1"/>
  <protectedRanges>
    <protectedRange sqref="E7:E26" name="Število ur"/>
    <protectedRange sqref="B7:B26" name="upravičenec"/>
  </protectedRanges>
  <dataValidations count="4">
    <dataValidation type="list" allowBlank="1" showInputMessage="1" showErrorMessage="1" sqref="E32 C27" xr:uid="{065B7A71-BC61-4EE1-AFE7-394FDBA31A57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  <dataValidation type="list" allowBlank="1" showInputMessage="1" showErrorMessage="1" sqref="D7:D26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C7:C26" xr:uid="{47AC4481-3318-41B4-A4AF-B7E1D6FF874C}">
      <formula1>"IZBERI, NSO - NEPOSREDNI STROŠKI OSEBJA"</formula1>
    </dataValidation>
    <dataValidation type="list" allowBlank="1" showInputMessage="1" showErrorMessage="1" sqref="D27" xr:uid="{B51FC91E-25B9-40A9-B3F7-FD160B8090AF}">
      <formula1>"Preostale projektne aktivnosti"</formula1>
    </dataValidation>
  </dataValidations>
  <pageMargins left="0.7" right="0.7" top="0.75" bottom="0.75" header="0.3" footer="0.3"/>
  <pageSetup paperSize="9"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321C6-F623-4112-9A50-5F4A8A802453}">
  <sheetPr>
    <tabColor rgb="FFFF0000"/>
  </sheetPr>
  <dimension ref="A1:B8"/>
  <sheetViews>
    <sheetView workbookViewId="0">
      <selection activeCell="K31" sqref="K31"/>
    </sheetView>
  </sheetViews>
  <sheetFormatPr defaultRowHeight="15" x14ac:dyDescent="0.25"/>
  <cols>
    <col min="1" max="1" width="40.85546875" customWidth="1"/>
    <col min="2" max="2" width="14.28515625" customWidth="1"/>
  </cols>
  <sheetData>
    <row r="1" spans="1:2" x14ac:dyDescent="0.25">
      <c r="A1" s="2" t="s">
        <v>9</v>
      </c>
      <c r="B1" s="5" t="s">
        <v>16</v>
      </c>
    </row>
    <row r="2" spans="1:2" x14ac:dyDescent="0.25">
      <c r="A2" s="2" t="s">
        <v>5</v>
      </c>
      <c r="B2" s="3">
        <v>23.33</v>
      </c>
    </row>
    <row r="3" spans="1:2" x14ac:dyDescent="0.25">
      <c r="A3" s="2" t="s">
        <v>6</v>
      </c>
      <c r="B3" s="4">
        <v>17.89</v>
      </c>
    </row>
    <row r="4" spans="1:2" x14ac:dyDescent="0.25">
      <c r="A4" s="2" t="s">
        <v>4</v>
      </c>
      <c r="B4" s="4">
        <v>13.24</v>
      </c>
    </row>
    <row r="5" spans="1:2" x14ac:dyDescent="0.25">
      <c r="A5" s="2" t="s">
        <v>4</v>
      </c>
      <c r="B5" s="4">
        <v>13.24</v>
      </c>
    </row>
    <row r="6" spans="1:2" x14ac:dyDescent="0.25">
      <c r="A6" s="2" t="s">
        <v>10</v>
      </c>
      <c r="B6" s="4">
        <v>10</v>
      </c>
    </row>
    <row r="7" spans="1:2" x14ac:dyDescent="0.25">
      <c r="A7" s="2" t="s">
        <v>11</v>
      </c>
      <c r="B7" s="4">
        <v>13</v>
      </c>
    </row>
    <row r="8" spans="1:2" x14ac:dyDescent="0.25">
      <c r="A8" s="2" t="s">
        <v>15</v>
      </c>
      <c r="B8" s="4">
        <v>6</v>
      </c>
    </row>
  </sheetData>
  <dataValidations disablePrompts="1" count="2">
    <dataValidation type="list" allowBlank="1" showInputMessage="1" showErrorMessage="1" sqref="A2:A8" xr:uid="{AD16A998-E966-44A5-9587-67A2D90EF6A7}">
      <formula1>"IZBERI, Vodenje in koordinacija, Strokovna in tehnična pomoč, Izvajanje neindustrijske dejavnosti, Prostovoljsko delo - organizacisko, Prostovoljsko delo - vsebinsko, Prostovoljsko delo - drugo"</formula1>
    </dataValidation>
    <dataValidation type="list" allowBlank="1" showInputMessage="1" showErrorMessage="1" sqref="B2:B8" xr:uid="{5D0E2337-AC2E-4E6E-A3FC-CE2637BA58F4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0 o p W e X D J j K k A A A A 9 g A A A B I A H A B D b 2 5 m a W c v U G F j a 2 F n Z S 5 4 b W w g o h g A K K A U A A A A A A A A A A A A A A A A A A A A A A A A A A A A h Y 8 x D o I w G I W v Q r r T l r I Q 8 l M G J x N J T E i M a 1 M q N E A x t F j u 5 u C R v I I Y R d 0 c 3 / e + 4 b 3 7 9 Q b 5 3 H f B R Y 1 W D y Z D E a Y o U E Y O l T Z 1 h i Z 3 C h O U c 9 g L 2 Y p a B Y t s b D r b K k O N c + e U E O 8 9 9 j E e x p o w S i N y L H a l b F Q v 0 E f W / + V Q G + u E k Q p x O L z G c I a j m O G Y J Z g C W S E U 2 n w F t u x 9 t j 8 Q N l P n p l F x 2 4 X l F s g a g b w / 8 A d Q S w M E F A A C A A g A V 0 o p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d K K V k o i k e 4 D g A A A B E A A A A T A B w A R m 9 y b X V s Y X M v U 2 V j d G l v b j E u b S C i G A A o o B Q A A A A A A A A A A A A A A A A A A A A A A A A A A A A r T k 0 u y c z P U w i G 0 I b W A F B L A Q I t A B Q A A g A I A F d K K V n l w y Y y p A A A A P Y A A A A S A A A A A A A A A A A A A A A A A A A A A A B D b 2 5 m a W c v U G F j a 2 F n Z S 5 4 b W x Q S w E C L Q A U A A I A C A B X S i l Z D 8 r p q 6 Q A A A D p A A A A E w A A A A A A A A A A A A A A A A D w A A A A W 0 N v b n R l b n R f V H l w Z X N d L n h t b F B L A Q I t A B Q A A g A I A F d K K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4 6 P 6 i 4 T P e T a M K 8 k + h 2 Z y y A A A A A A I A A A A A A B B m A A A A A Q A A I A A A A B m m q G o / P K v j a K D l U y F f Y G 4 H M Z p a n E O j t H e Q z r k q j x L e A A A A A A 6 A A A A A A g A A I A A A A C o i p B 7 T f c 5 5 1 K F z 1 N 8 n r f V E 8 s 5 p 7 U o G r + x L j j M N + l N T U A A A A G h u S + o h F h I X i J j Z v C 6 Y 9 e P W c a B m 2 q 8 M 0 P 7 N R 1 3 P W P D a j 3 O T E w a 4 f Z S Y I E S 7 r 3 S X p S U d C P U 0 J x N 8 r r K T n m i P Y O H 0 3 p q f p 7 V k B X P q 8 A / w l 0 b w Q A A A A G 8 2 j G V 0 f D X G t I / o S U G t 2 d y r K j + K 1 i w V q m C n C I 9 d Q d H J 6 K l d d V 4 Z G 5 3 6 6 J e w 7 7 J t I q 0 Y f W Z Y I X n K B S x V + a 2 K R E c = < / D a t a M a s h u p > 
</file>

<file path=customXml/itemProps1.xml><?xml version="1.0" encoding="utf-8"?>
<ds:datastoreItem xmlns:ds="http://schemas.openxmlformats.org/officeDocument/2006/customXml" ds:itemID="{E6C70BD9-CC2D-48DD-B0BE-BB49B577D0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4</vt:i4>
      </vt:variant>
    </vt:vector>
  </HeadingPairs>
  <TitlesOfParts>
    <vt:vector size="9" baseType="lpstr">
      <vt:lpstr>VP</vt:lpstr>
      <vt:lpstr>partner_1</vt:lpstr>
      <vt:lpstr>partner_n</vt:lpstr>
      <vt:lpstr>PRILOGA_2B_skupaj_neinvesticije</vt:lpstr>
      <vt:lpstr>SE</vt:lpstr>
      <vt:lpstr>partner_1!Področje_tiskanja</vt:lpstr>
      <vt:lpstr>partner_n!Področje_tiskanja</vt:lpstr>
      <vt:lpstr>PRILOGA_2B_skupaj_neinvesticije!Področje_tiskanja</vt:lpstr>
      <vt:lpstr>VP!Področje_tiskanja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Amelija Skomina</cp:lastModifiedBy>
  <cp:lastPrinted>2024-12-19T11:43:29Z</cp:lastPrinted>
  <dcterms:created xsi:type="dcterms:W3CDTF">2024-02-16T11:25:45Z</dcterms:created>
  <dcterms:modified xsi:type="dcterms:W3CDTF">2025-01-10T12:37:32Z</dcterms:modified>
</cp:coreProperties>
</file>